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项目基本信息" sheetId="1" r:id="rId1"/>
  </sheets>
  <definedNames>
    <definedName name="_xlnm.Print_Area" localSheetId="0">项目基本信息!$A$1:$I$216</definedName>
    <definedName name="_xlnm.Print_Titles" localSheetId="0">项目基本信息!$3:$4</definedName>
    <definedName name="_xlnm._FilterDatabase" localSheetId="0" hidden="1">项目基本信息!$A$1:$I$216</definedName>
  </definedNames>
  <calcPr calcId="144525"/>
</workbook>
</file>

<file path=xl/sharedStrings.xml><?xml version="1.0" encoding="utf-8"?>
<sst xmlns="http://schemas.openxmlformats.org/spreadsheetml/2006/main" count="1060" uniqueCount="749">
  <si>
    <t>2021年新乡市第一批重点建设项目名单</t>
  </si>
  <si>
    <t>单位：万元</t>
  </si>
  <si>
    <t>序号</t>
  </si>
  <si>
    <t>项目名称</t>
  </si>
  <si>
    <t>主要建设内容及建设总规模</t>
  </si>
  <si>
    <t>起止年限(年月至年月)</t>
  </si>
  <si>
    <t>总投资</t>
  </si>
  <si>
    <t>2021年建设目标</t>
  </si>
  <si>
    <t>项目业主</t>
  </si>
  <si>
    <t>责任单位</t>
  </si>
  <si>
    <t>年度投资目标</t>
  </si>
  <si>
    <t>工程形象或前期工作进度</t>
  </si>
  <si>
    <t>一</t>
  </si>
  <si>
    <t>产业结构优化升级项目</t>
  </si>
  <si>
    <t>㈠</t>
  </si>
  <si>
    <t>先进制造业项目</t>
  </si>
  <si>
    <t>①</t>
  </si>
  <si>
    <t>计划竣工项目</t>
  </si>
  <si>
    <t>新乡市和协饲料机械制造有限公司智能化饲料机械研发及产业化项目</t>
  </si>
  <si>
    <t>建筑面积2.35万平方米，其中一期新征土地18亩，建筑面积1.5万平方米，二期成立饲料机械工程技术研究中心，建立智能饲料装备工程实验室</t>
  </si>
  <si>
    <t>2019.3-2021.12</t>
  </si>
  <si>
    <t>竣工</t>
  </si>
  <si>
    <t>新乡市和协饲料机械制造有限公司</t>
  </si>
  <si>
    <t>卫辉市</t>
  </si>
  <si>
    <t>新乡市卓一智能机械有限公司畜禽养殖智能装备及废弃物无害化处理设备项目</t>
  </si>
  <si>
    <t>建筑面积2.4万㎡，项目建有厂房、办公楼、展厅、员工宿舍以及生产配套设备等，年产3000套畜禽养殖智能装备和年产200台环保型畜禽废弃物无害化处理设备项目</t>
  </si>
  <si>
    <t>2020.10-2021.12</t>
  </si>
  <si>
    <t>新乡市卓一智能机械有限公司</t>
  </si>
  <si>
    <t>辉县市冠德纺织有限公司精梳紧密赛络纺技改项目</t>
  </si>
  <si>
    <t>建设厂房1.42万平方米，建设仓库、办公、职工宿舍等，升级改造为精梳紧密赛络纺4.5万锭，年产精梳、普梳紧密赛络纺7200吨</t>
  </si>
  <si>
    <t>辉县市冠德纺织有限公司</t>
  </si>
  <si>
    <t>辉县市</t>
  </si>
  <si>
    <t>河南省帕卡电子科技有限公司LED照明产品项目</t>
  </si>
  <si>
    <t>新建生产仓库、研发室办公楼等及其他配套设施等，总建筑面积为3万平方米，年生产500万套LED照明产品</t>
  </si>
  <si>
    <t>2020.4-2021.12</t>
  </si>
  <si>
    <t>河南省帕卡电子科技有限公司</t>
  </si>
  <si>
    <t>原阳县</t>
  </si>
  <si>
    <t>河南中鑫新材料有限公司锂离子电池材料回收分解资源循环再利用项目</t>
  </si>
  <si>
    <t>分两期建设，一期年处理回收2万吨废旧锂离子电池正负极片,新建基础配套设施，二期年处理回收2万吨废旧锂离子电池</t>
  </si>
  <si>
    <t>2020.8-2021.12</t>
  </si>
  <si>
    <t>河南中鑫新材料有限公司</t>
  </si>
  <si>
    <t>延津县</t>
  </si>
  <si>
    <t>河南奥普马工业测控有限公司智能传感器、物联网仪表、衡器、环保设备生产及出口建设项目</t>
  </si>
  <si>
    <t>主要建设仓库、办公楼、宿舍楼、生产车间4.4万平方米、高端汽车动态衡器生产线、物联网仪表生产线、研发中心及智能传感、环保设备洗车机生产线</t>
  </si>
  <si>
    <t>2020.3-2021.12</t>
  </si>
  <si>
    <t>河南奥普马工业测控有限公司</t>
  </si>
  <si>
    <t>封丘县</t>
  </si>
  <si>
    <t>新乡机器人产业园项目（一期）</t>
  </si>
  <si>
    <t>总建筑面积（计容）11万平方米，建设12栋机器人厂房、工业4.0厂房及行政办公展示中心、宿舍餐厅综合楼等</t>
  </si>
  <si>
    <t>2018.10-2021.12</t>
  </si>
  <si>
    <t>新松机器人产业发展（新乡）有限公司</t>
  </si>
  <si>
    <t>牧野区</t>
  </si>
  <si>
    <t>新乡市天和盾构机械有限公司天和盾构总装再制造中心项目</t>
  </si>
  <si>
    <t>新建厂房1.6万平方米，厂房高35米，行车总吊重达200余吨,主要是对盾构整机预组装测试和大型配件维修</t>
  </si>
  <si>
    <t>新乡市天和盾构机械有限公司</t>
  </si>
  <si>
    <t>凤泉区</t>
  </si>
  <si>
    <t>河南烯力新材料科技有限公司石墨烯散热膜生产线项目</t>
  </si>
  <si>
    <t>改建河南综合信兴物流园仓库1.3万平方米，年产约240万平方米石墨烯手机散热膜生产线</t>
  </si>
  <si>
    <t>河南烯力新材料科技有限公司</t>
  </si>
  <si>
    <t>高新区</t>
  </si>
  <si>
    <t>新乡万华产业科技城发展有限公司新乡万华生命科学城CMO示范产业园项目</t>
  </si>
  <si>
    <t>建筑面积3万平方，包含小镇客厅，精品厂房，GMP标准厂房</t>
  </si>
  <si>
    <t>2019.12-2021.12</t>
  </si>
  <si>
    <t>新乡万华产业科技城发展有限公司</t>
  </si>
  <si>
    <t>新乡亿威数控机床有限公司全自动轴承磨床、超精机项目</t>
  </si>
  <si>
    <t>用地面积2万平方米，主要建设为生产车间、办公室，年产全自动轴承磨床、超精机200台（套）</t>
  </si>
  <si>
    <t>2019.11-2021.11</t>
  </si>
  <si>
    <t>新乡亿威数控机床有限公司</t>
  </si>
  <si>
    <t>新乡市电波科技城标准化厂房建设项目</t>
  </si>
  <si>
    <t>总建筑面积17.7万㎡，建设综合服务办公楼、研发楼、厂房、仓库、成品库</t>
  </si>
  <si>
    <t>2020.7-2021.7</t>
  </si>
  <si>
    <t>新乡建工建设有限公司</t>
  </si>
  <si>
    <t>新乡市投资集团</t>
  </si>
  <si>
    <t>河南中栋医疗科技有限公司可吸收缝合线研发生产项目</t>
  </si>
  <si>
    <t>占地50亩，建筑面积4万余平方，建设11栋建筑，年产500万条可吸收缝合线</t>
  </si>
  <si>
    <t>2020.10-
2021.10</t>
  </si>
  <si>
    <t>河南中栋医疗科技有限公司</t>
  </si>
  <si>
    <t>平原示范区</t>
  </si>
  <si>
    <t>②</t>
  </si>
  <si>
    <t>续建项目</t>
  </si>
  <si>
    <t>新乡市中誉鼎力装备设计有限公司矿山设备配套项目</t>
  </si>
  <si>
    <t>建筑面积4.4万平方米，生产矿山设备钢构，输送设备和环保设备的研发制造及组装等，建设办公楼和生产车间厂房及附属用房，年产1000套矿山设备配套项目</t>
  </si>
  <si>
    <t>2020.4-2022.5</t>
  </si>
  <si>
    <t>厂房、办公楼和宿舍楼完工</t>
  </si>
  <si>
    <t>新乡市中誉鼎力装备设计
有限公司</t>
  </si>
  <si>
    <t>河南品固幕墙门窗科技有限公司门窗及配件项目</t>
  </si>
  <si>
    <t>总建筑面积3.6万平方米，建设铝合金智能门窗生产线，钢结构厂房，年产10万平方米门窗配件项目，车间建筑面积1万平方米</t>
  </si>
  <si>
    <t>2020.4-2022.7</t>
  </si>
  <si>
    <t>厂区建设基本完成，设备安装调试</t>
  </si>
  <si>
    <t>河南品固幕墙门窗科技有限公司</t>
  </si>
  <si>
    <t>河南奥昆食品有限公司食品生产基地建设项目</t>
  </si>
  <si>
    <t>占地面积7.4万平方米，建筑面积2.4万平方米，包括生产厂房和员工宿舍以及生产配套设施等，建设16条生产线，项目应用冷冻西点及糕点面包工业化生产工艺</t>
  </si>
  <si>
    <t>2020.4
-2022.6</t>
  </si>
  <si>
    <t>1#生产楼3条生产线试运行生产</t>
  </si>
  <si>
    <t>河南奥昆食品有限公司</t>
  </si>
  <si>
    <t>河南心连心化学工业集团股份有限公司双氧水项目</t>
  </si>
  <si>
    <t>2*20万t/a 27.5%浓度的双氧水稀品工段、2*2万t/a 50%浓度的双氧水浓缩工段、产品罐区及灌装、中间罐区、废水预处理工段，分两期建设</t>
  </si>
  <si>
    <t>2020.6-2023.6</t>
  </si>
  <si>
    <t>一期年产20万吨双氧水项目投运</t>
  </si>
  <si>
    <t>河南心连心化学工业集团股份有限公司</t>
  </si>
  <si>
    <t>新乡县</t>
  </si>
  <si>
    <t>河南心兴化学材料有限公司甲醇下游深加工项目</t>
  </si>
  <si>
    <t>一期建设规模为年产20万吨甲醛和1万吨氨基树脂，二期建设4万吨氨基树脂、4万吨甲酰胺类产品</t>
  </si>
  <si>
    <t>2020.6-2022.10</t>
  </si>
  <si>
    <t>一期设备安装完成；
管道、电器、仪表安装</t>
  </si>
  <si>
    <t>河南心兴化学材料有限公司</t>
  </si>
  <si>
    <t>河南中印实业有限公司智能包装机械产业化生产基地</t>
  </si>
  <si>
    <t>建筑面积4万平方米，建设生产车间厂房、原辅料仓库等，年产5000套印刷智能装配机械及1000万套高分子防伪印包材料</t>
  </si>
  <si>
    <t>2020.9-2023.9</t>
  </si>
  <si>
    <t>25000平方米标准厂房完工，部分设备安装调试</t>
  </si>
  <si>
    <t>河南中印实业有限公司</t>
  </si>
  <si>
    <t>河南威猛振动设备股份有限公司高端智能循环经济处理利用装备产业园</t>
  </si>
  <si>
    <t>新建建筑面积6万平方米，年产50套高端智能循环经济处理利用成套装备项目</t>
  </si>
  <si>
    <t>2019.4-2022.11</t>
  </si>
  <si>
    <t>厂房及配套设施完成验收</t>
  </si>
  <si>
    <t>河南威猛振动设备股份有限公司</t>
  </si>
  <si>
    <t>河南大成包装材料有限公司高（低）碳钢丝制品加工制造基地</t>
  </si>
  <si>
    <r>
      <rPr>
        <sz val="10"/>
        <rFont val="宋体"/>
        <charset val="134"/>
      </rPr>
      <t>新建标准化厂房</t>
    </r>
    <r>
      <rPr>
        <sz val="10"/>
        <rFont val="宋体"/>
        <charset val="0"/>
      </rPr>
      <t>2</t>
    </r>
    <r>
      <rPr>
        <sz val="10"/>
        <rFont val="宋体"/>
        <charset val="134"/>
      </rPr>
      <t>栋共</t>
    </r>
    <r>
      <rPr>
        <sz val="10"/>
        <rFont val="宋体"/>
        <charset val="0"/>
      </rPr>
      <t>5</t>
    </r>
    <r>
      <rPr>
        <sz val="10"/>
        <rFont val="宋体"/>
        <charset val="134"/>
      </rPr>
      <t>万平方米，年产15万吨工业钢丝建设项目</t>
    </r>
  </si>
  <si>
    <t>2020.3-2022.6</t>
  </si>
  <si>
    <t>部分设备进场调试，开始进入试生产阶段</t>
  </si>
  <si>
    <t>河南大成包装材料有限公司</t>
  </si>
  <si>
    <t>获嘉县</t>
  </si>
  <si>
    <t>河南晶瑞日用品股份有限公司石英砂及年电镀和离子镀高档玻璃酒具、器皿项目</t>
  </si>
  <si>
    <r>
      <rPr>
        <sz val="10"/>
        <rFont val="宋体"/>
        <charset val="134"/>
      </rPr>
      <t>总建筑面积</t>
    </r>
    <r>
      <rPr>
        <sz val="10"/>
        <rFont val="宋体"/>
        <charset val="0"/>
      </rPr>
      <t>7</t>
    </r>
    <r>
      <rPr>
        <sz val="10"/>
        <rFont val="宋体"/>
        <charset val="134"/>
      </rPr>
      <t>万平方米，新建生产厂房、综合仓库、研发中心等，年提纯1.8万吨石英砂及年电镀和离子镀4000吨高档玻璃酒具、器皿项目</t>
    </r>
  </si>
  <si>
    <t>2020.6-2022.6</t>
  </si>
  <si>
    <t>生产车间完工，开始建设仓库</t>
  </si>
  <si>
    <t>河南晶瑞日用品股份有限公司</t>
  </si>
  <si>
    <t>河南省智慧印务园区及都能印总部基地项目</t>
  </si>
  <si>
    <r>
      <rPr>
        <sz val="10"/>
        <rFont val="宋体"/>
        <charset val="134"/>
      </rPr>
      <t>项目包括智慧印务园区和都能印总部基地两个子项目，都能印总部基地项目包括</t>
    </r>
    <r>
      <rPr>
        <sz val="10"/>
        <rFont val="宋体"/>
        <charset val="0"/>
      </rPr>
      <t>2</t>
    </r>
    <r>
      <rPr>
        <sz val="10"/>
        <rFont val="宋体"/>
        <charset val="134"/>
      </rPr>
      <t>栋</t>
    </r>
    <r>
      <rPr>
        <sz val="10"/>
        <rFont val="宋体"/>
        <charset val="0"/>
      </rPr>
      <t>19</t>
    </r>
    <r>
      <rPr>
        <sz val="10"/>
        <rFont val="宋体"/>
        <charset val="134"/>
      </rPr>
      <t>层办公大楼，总建筑面积</t>
    </r>
    <r>
      <rPr>
        <sz val="10"/>
        <rFont val="宋体"/>
        <charset val="0"/>
      </rPr>
      <t>12.4</t>
    </r>
    <r>
      <rPr>
        <sz val="10"/>
        <rFont val="宋体"/>
        <charset val="134"/>
      </rPr>
      <t>万㎡</t>
    </r>
  </si>
  <si>
    <t>2020.4-2023.4</t>
  </si>
  <si>
    <t>厂房建设完成，设备调试</t>
  </si>
  <si>
    <t>河南都能印智慧印务包装产业园有限责任公司</t>
  </si>
  <si>
    <t>河南省新力科技有限公司微胶囊及功能助剂生产制造项目</t>
  </si>
  <si>
    <r>
      <rPr>
        <sz val="10"/>
        <rFont val="宋体"/>
        <charset val="134"/>
      </rPr>
      <t>建筑面积</t>
    </r>
    <r>
      <rPr>
        <sz val="10"/>
        <rFont val="宋体"/>
        <charset val="0"/>
      </rPr>
      <t>2.3</t>
    </r>
    <r>
      <rPr>
        <sz val="10"/>
        <rFont val="宋体"/>
        <charset val="134"/>
      </rPr>
      <t>万平方米，建设年产</t>
    </r>
    <r>
      <rPr>
        <sz val="10"/>
        <rFont val="宋体"/>
        <charset val="0"/>
      </rPr>
      <t>2</t>
    </r>
    <r>
      <rPr>
        <sz val="10"/>
        <rFont val="宋体"/>
        <charset val="134"/>
      </rPr>
      <t>万吨微胶囊及功能助剂生产线</t>
    </r>
  </si>
  <si>
    <t>2020.9-2022.9</t>
  </si>
  <si>
    <t>3号车间建设完成，1号仓库建设完成，1号2号车间购入设备</t>
  </si>
  <si>
    <t>河南省新力科技有限公司</t>
  </si>
  <si>
    <t>河南现代建构科技有限公司新型建筑节能产业化示范项目扩建工程</t>
  </si>
  <si>
    <r>
      <rPr>
        <sz val="10"/>
        <rFont val="宋体"/>
        <charset val="134"/>
      </rPr>
      <t>建设</t>
    </r>
    <r>
      <rPr>
        <sz val="10"/>
        <rFont val="宋体"/>
        <charset val="0"/>
      </rPr>
      <t>PC</t>
    </r>
    <r>
      <rPr>
        <sz val="10"/>
        <rFont val="宋体"/>
        <charset val="134"/>
      </rPr>
      <t>构件厂房、铝合金门窗厂房、成品仓库、综合办公楼、食堂、倒班宿舍以及其他配套设施</t>
    </r>
  </si>
  <si>
    <t>2020.3-2022.10</t>
  </si>
  <si>
    <t>1#PC厂房钢结构部分完成；综合办公楼、食堂建设完成，其他配套设施完成</t>
  </si>
  <si>
    <t>河南现代建构科技有限公司</t>
  </si>
  <si>
    <r>
      <rPr>
        <sz val="10"/>
        <rFont val="宋体"/>
        <charset val="134"/>
      </rPr>
      <t>中国</t>
    </r>
    <r>
      <rPr>
        <sz val="10"/>
        <rFont val="宋体"/>
        <charset val="0"/>
      </rPr>
      <t>·</t>
    </r>
    <r>
      <rPr>
        <sz val="10"/>
        <rFont val="宋体"/>
        <charset val="134"/>
      </rPr>
      <t>中部牛羊肉加工产业园</t>
    </r>
  </si>
  <si>
    <t>入驻企业30家左右,年产牛羊肉约5万吨，分两期建设完成，新建生产车间、办公楼、仓库、冷库及其他配套设施，总建筑面积65万平方米</t>
  </si>
  <si>
    <t>2020.11-2022.12</t>
  </si>
  <si>
    <t>一期业主入住开始试生产</t>
  </si>
  <si>
    <t>原阳县凡品速食产业园有限公司</t>
  </si>
  <si>
    <t>河南天鸿新材料科技有限公司环保型选矿剂及表面活性剂项目</t>
  </si>
  <si>
    <t>包括钢结构标准化厂房，仓库及配套设施，总建筑面积1.2万平方，年产2万吨环保型选矿剂及3万吨表面活性剂</t>
  </si>
  <si>
    <t>2020.8-2022.12</t>
  </si>
  <si>
    <t>一期1栋厂房、办公楼、实验楼、配电、消防等附属建筑物建设完成，厂区地面硬化，3个水池建设完工</t>
  </si>
  <si>
    <t>河南天鸿新材料科技有限公司</t>
  </si>
  <si>
    <t>河南科隆电源材料有限公司高性能动力电池正极材料建设项目</t>
  </si>
  <si>
    <t>采用自动化生产线，年产3.6万吨各类高性能正极材料</t>
  </si>
  <si>
    <t>2018.10-2022.12</t>
  </si>
  <si>
    <t>部分生产线建成</t>
  </si>
  <si>
    <t>河南科隆电源材料有限公司</t>
  </si>
  <si>
    <t>新乡市鑫源制管有限公司滤水管项目</t>
  </si>
  <si>
    <t>年产5万吨桥式滤水管，新建厂房等总建筑面积5万平方米</t>
  </si>
  <si>
    <t>2020.5-2022.6</t>
  </si>
  <si>
    <t>整理后续工作、订购设备</t>
  </si>
  <si>
    <t>新乡市鑫源制管有限公司</t>
  </si>
  <si>
    <t>新乡市凤泉区凤昌城市发展有限公司动力电池西片区标准化厂房项目</t>
  </si>
  <si>
    <t>占地120亩，12栋4层标准化厂房,总建筑面积12万平方米</t>
  </si>
  <si>
    <t>2020.10-2022.10</t>
  </si>
  <si>
    <t>启动三期4栋</t>
  </si>
  <si>
    <t>新乡市凤泉区凤昌城市发展有限公司</t>
  </si>
  <si>
    <t>河南黄河线缆有限公司电线电缆项目</t>
  </si>
  <si>
    <t>建设生产厂房1.2万平方米，现代化自动流水线20余条，年产线缆2万千米</t>
  </si>
  <si>
    <t>2020.3-2023.3</t>
  </si>
  <si>
    <t>完成设备安装，试运行</t>
  </si>
  <si>
    <t>河南黄河线缆有限公司</t>
  </si>
  <si>
    <t>河南正大航空科技股份有限公司无人机生产基地建设项目</t>
  </si>
  <si>
    <t>建设综合办公楼、标准化生产厂房、SMT贴片加工车间、3D打印及新材料技术车间以及辅助建筑物</t>
  </si>
  <si>
    <t>2018.8-2022.12</t>
  </si>
  <si>
    <t>3#、4#车间主体完工，内部装修完成40%。仓库车间主体施工60%</t>
  </si>
  <si>
    <t>河南正大航空科技股份有限公司</t>
  </si>
  <si>
    <t>新乡发投基因中心建设运营有限公司新乡华大基因华中中心一期项目</t>
  </si>
  <si>
    <t>总建筑面积约2.95万㎡，包括研发区及生物资源样本库、生物活体库、生物信息数据库、高通量测序平台等</t>
  </si>
  <si>
    <t>2019.12-2022.12</t>
  </si>
  <si>
    <t>综合楼二次结构施工完成，内部装修20%</t>
  </si>
  <si>
    <t>新乡发投基因中心建设运营有限公司</t>
  </si>
  <si>
    <t>河南美亚电子有限公司碱性电池密封圈、绝缘圈项目</t>
  </si>
  <si>
    <t>拟建设4-6栋生产性厂房、检测中心、仓库及办公研发中心</t>
  </si>
  <si>
    <t>2019.3-2022.12</t>
  </si>
  <si>
    <t>3栋厂房、办公楼内外装修完成，4#厂房主体施工80%</t>
  </si>
  <si>
    <t>河南美亚电子有限公司</t>
  </si>
  <si>
    <t>新乡市永安机械设备有限公司“十车五系”项目</t>
  </si>
  <si>
    <t>建筑面积约2.9万平方米，主要建设1-4号厂房、综合办公楼、原材料库房、成品库房及配电室等辅助设施</t>
  </si>
  <si>
    <t>综合研发楼、电气车间主体施工完成，内部装修完成40%</t>
  </si>
  <si>
    <t>新乡市永安机械设备有限公司</t>
  </si>
  <si>
    <t>华兰生物疫苗有限公司新型疫苗产业化及现有疫苗供应保障能力建设项目</t>
  </si>
  <si>
    <t>流感疫苗、人用狂犬病疫苗和流脑疫苗，生产及检测的数字化和智能化</t>
  </si>
  <si>
    <t>2019.9-2022.12</t>
  </si>
  <si>
    <t>10#、11#厂房内部装修完成70%</t>
  </si>
  <si>
    <t>华兰生物疫苗有限公司</t>
  </si>
  <si>
    <t>新乡市景龙复合材料有限公司工业机器人及新能源汽车配件项目</t>
  </si>
  <si>
    <t>建设3栋生产性厂房、1栋仓库、1栋综合办公楼</t>
  </si>
  <si>
    <t>2020.3-2022.12</t>
  </si>
  <si>
    <t>1#、2#竣工验收，综合楼内部装修完成80%，3#厂房开始主体施工</t>
  </si>
  <si>
    <t>新乡市景龙复合材料有限公司</t>
  </si>
  <si>
    <t>新乡格林机械股份有限公司二期建设项目</t>
  </si>
  <si>
    <t>总建筑面积1.5万平方米，购置先进设备和软件30余台/套</t>
  </si>
  <si>
    <t>研发楼及厂房主体建设完成</t>
  </si>
  <si>
    <t>新乡格林机械股份有限公司</t>
  </si>
  <si>
    <t>经开区</t>
  </si>
  <si>
    <t>③</t>
  </si>
  <si>
    <t>计划新开工项目</t>
  </si>
  <si>
    <t>河南鲁豫文化创意有限公司毛绒玩具生产建设项目</t>
  </si>
  <si>
    <t>建筑面积2万平方米，主要建筑包括厂房、仓库、餐厅、消防及附属建筑，年产3000万件毛绒玩具生产线</t>
  </si>
  <si>
    <t>2021.2-2021.12</t>
  </si>
  <si>
    <t>河南鲁豫文化创意有限公司</t>
  </si>
  <si>
    <t>河南霍嘉餐饮标准化中央厨房项目</t>
  </si>
  <si>
    <t>主要建设速冻食品生产线和蔬菜深加工生产线，分两期建设，规划建设生产厂房、仓库、冷库、办公楼及职工宿舍等，总面积约3万平方米</t>
  </si>
  <si>
    <t>2021.3-2023.10</t>
  </si>
  <si>
    <t>一期厂房完工设备调试完毕，待批量生产</t>
  </si>
  <si>
    <t>河南霍嘉食品有限公司</t>
  </si>
  <si>
    <t>新乡市盛达新能源科技有限公司锂电池钢壳项目</t>
  </si>
  <si>
    <t>年产锂电池钢壳30亿只，建设房屋总面积5.9万平米</t>
  </si>
  <si>
    <t>2021.3-2023.3</t>
  </si>
  <si>
    <t>部分设备安装调试</t>
  </si>
  <si>
    <t>新乡市盛达新能源科技有限公司</t>
  </si>
  <si>
    <t>河南双峰纸业科技有限公司高端食品级纸制品生产项目（一期）</t>
  </si>
  <si>
    <t>建筑面积3.2万平方米，一期项目规划厂房、仓房、办公楼、宿舍楼，另引进设备</t>
  </si>
  <si>
    <t>2021.3-2023.12</t>
  </si>
  <si>
    <t>设备安装、调试完毕，1号厂房进行试生产</t>
  </si>
  <si>
    <t>河南双峰纸业科技有限公司</t>
  </si>
  <si>
    <t>裴寨禾合服装产业园区（一期）</t>
  </si>
  <si>
    <r>
      <rPr>
        <sz val="10"/>
        <rFont val="宋体"/>
        <charset val="134"/>
      </rPr>
      <t>占地</t>
    </r>
    <r>
      <rPr>
        <sz val="10"/>
        <rFont val="宋体"/>
        <charset val="0"/>
      </rPr>
      <t>1</t>
    </r>
    <r>
      <rPr>
        <sz val="10"/>
        <rFont val="宋体"/>
        <charset val="134"/>
      </rPr>
      <t>万平方米，建筑面积</t>
    </r>
    <r>
      <rPr>
        <sz val="10"/>
        <rFont val="宋体"/>
        <charset val="0"/>
      </rPr>
      <t>6000</t>
    </r>
    <r>
      <rPr>
        <sz val="10"/>
        <rFont val="宋体"/>
        <charset val="134"/>
      </rPr>
      <t>平方米，包含工厂、展示中心、办公楼等配套设施，定制男女正装、男女时装、羊绒大衣、衬衫等全品类服装</t>
    </r>
  </si>
  <si>
    <t>2021.3-2022.3</t>
  </si>
  <si>
    <t>厂房、展示中心等完成建设，采购、安装设备</t>
  </si>
  <si>
    <t>河南禾合服饰有限公司</t>
  </si>
  <si>
    <t>河南伟创生物科技有限公司建设高活性醋酸菌发酵制品及菌种选育生产基地项目</t>
  </si>
  <si>
    <t>分两期建设，一期用地60亩，拟建设厂房、办公楼及其配套设施伙房，宿舍等，二期用地40亩，拟建设厂房</t>
  </si>
  <si>
    <t>2021.5-2024.5</t>
  </si>
  <si>
    <t>完成建设项目一期工程的土建、装修等施工</t>
  </si>
  <si>
    <t xml:space="preserve">河南伟创生物科技有限公司
</t>
  </si>
  <si>
    <t>河南唐公绿色建材科技有限公司绿色建材智能制造研发生产及实习实训基地项目</t>
  </si>
  <si>
    <t>年产3万环智能化盾构地铁管片生产线、年产30万立方地下综合管廊、年产50万立方高性能混凝土市政构件生产线及配套的绿色高性能商砼、预拌干粉砂浆智慧工厂实习实训基地，及配套的研发中心、检测实验中心、综合办公楼、宿舍楼、食堂等生活配套设施</t>
  </si>
  <si>
    <t>2021.3-2022.12</t>
  </si>
  <si>
    <t>完成一期项目建设</t>
  </si>
  <si>
    <t>河南唐公绿色建材科技有限公司</t>
  </si>
  <si>
    <t>河南裕阳建材有限公司新型门窗建设项目</t>
  </si>
  <si>
    <t>分为生产区、仓储物流区、产品展示交易区和综合服务区，建设标准化厂房约13万平方米，其它区建设仓储、展厅、办公楼约占6万平方米</t>
  </si>
  <si>
    <t>2021.5-2023.12</t>
  </si>
  <si>
    <t>完成生产区标准化厂房5万平方米、厂区基础道路管网建设</t>
  </si>
  <si>
    <t>河南裕阳建材有限公司</t>
  </si>
  <si>
    <t>新乡高金药业有限公司微生物菌剂项目</t>
  </si>
  <si>
    <t>分别建车间、办公楼、研发楼，建设总面积约为1.3万平方米，年产200吨月桂氮卓酮、5吨维D钙片、5吨维C叶酸片、1000吨微生物菌剂项目</t>
  </si>
  <si>
    <t>2021.4-2023.12</t>
  </si>
  <si>
    <t>完成厂房建设，部分设备到位</t>
  </si>
  <si>
    <t>新乡高金药业有限公司</t>
  </si>
  <si>
    <t>河南百全新型建材有限公司预制构件及复合板、透水砖项目</t>
  </si>
  <si>
    <t>年产600万平方米预制构件及复合板、透水砖项目</t>
  </si>
  <si>
    <t>2021.5-2022.12</t>
  </si>
  <si>
    <t>河南百全新型建材有限公司</t>
  </si>
  <si>
    <t>河南一晟节能科技有限公司不定形类耐火材料类产品项目</t>
  </si>
  <si>
    <t>占地1万平米，主要建筑包括生产车间，办公休息区，年产15000吨不定形类耐火材料类产品</t>
  </si>
  <si>
    <t>河南一晟节能科技有限公司</t>
  </si>
  <si>
    <t>卫滨区智能机器人产业园项目</t>
  </si>
  <si>
    <t>总用地面积11万平方米，总建筑面积8万平方米，其中东地块拟建1#、2#厂房及办公楼，西地块拟建13栋厂房及综合办公楼，地下一层为车库</t>
  </si>
  <si>
    <t>2021.6-2022.12</t>
  </si>
  <si>
    <t>8栋厂房主体开始建设</t>
  </si>
  <si>
    <t>新乡市卫滨产业园区开发有限公司</t>
  </si>
  <si>
    <t>卫滨区</t>
  </si>
  <si>
    <t>新乡市红旗区新鸿开发建设投资有限公司智能传感器产业园项目</t>
  </si>
  <si>
    <t>项目总占地92亩，总建筑面积9.3万平方米，主要建设内容为建设6栋标准化厂房、研发办公楼及相关配套基础设施等</t>
  </si>
  <si>
    <t>2021.9-2023.12</t>
  </si>
  <si>
    <t>3栋厂房基础施工</t>
  </si>
  <si>
    <t>新乡市红旗区新鸿开发建设投资有限公司</t>
  </si>
  <si>
    <t>红旗区</t>
  </si>
  <si>
    <t>新乡华正冷却系统有限公司新能源车辆热管理系统研发及制造项目</t>
  </si>
  <si>
    <t>租赁厂房5000余平方米，建设柔性冲压生产线，机器人焊接生产线，加工中心等</t>
  </si>
  <si>
    <t>2021.3-2021.9</t>
  </si>
  <si>
    <t>新乡华正冷却系统有限公司</t>
  </si>
  <si>
    <t>河南高新装配式建设管理有限公司新乡过滤产业园二期项目</t>
  </si>
  <si>
    <t>占地3326平方米，拟建设过滤大厦作为过滤产业园的配套设施，主要建设过滤大厦，将研发、展示、办公等为一体的多元化功能建筑</t>
  </si>
  <si>
    <t>2021.4-2023.10</t>
  </si>
  <si>
    <t>钢结构主体施工完成，开始二次结构施工</t>
  </si>
  <si>
    <t>河南高新装配式建设管理有限公司</t>
  </si>
  <si>
    <t>河南省云光锂电科技发展有限公司锂电子电池项目</t>
  </si>
  <si>
    <t>租赁过滤产业园车间，厂房面积约3884平方米，年产2400万只锂电子电池</t>
  </si>
  <si>
    <t>2021.4-2022.6</t>
  </si>
  <si>
    <t>内外装修完成设备订购70%，安装30%</t>
  </si>
  <si>
    <t>河南省云光锂电科技发展有限公司</t>
  </si>
  <si>
    <t>河南天一航空装备有限公司航空航天零部件研发及生产项目</t>
  </si>
  <si>
    <t>年产10万件航空航天零部件生产线</t>
  </si>
  <si>
    <t>车间内部装修完成90%；设备订购35%</t>
  </si>
  <si>
    <t>河南天一航空装备有限公司</t>
  </si>
  <si>
    <t>河南省公共卫生医学中心项目</t>
  </si>
  <si>
    <t>占地16.2亩，总建筑面积1.71万平方米，主要建设医学中心大楼，地下停车库</t>
  </si>
  <si>
    <r>
      <rPr>
        <sz val="10"/>
        <rFont val="宋体"/>
        <charset val="134"/>
      </rPr>
      <t>主体施工完成，内部结构施工完成</t>
    </r>
    <r>
      <rPr>
        <sz val="10"/>
        <rFont val="宋体"/>
        <charset val="0"/>
      </rPr>
      <t>30%</t>
    </r>
  </si>
  <si>
    <t>高新区科学技术局</t>
  </si>
  <si>
    <t>佐今明制药现代工业园项目</t>
  </si>
  <si>
    <r>
      <rPr>
        <sz val="10"/>
        <rFont val="宋体"/>
        <charset val="134"/>
      </rPr>
      <t>建设</t>
    </r>
    <r>
      <rPr>
        <sz val="10"/>
        <rFont val="宋体"/>
        <charset val="0"/>
      </rPr>
      <t>106</t>
    </r>
    <r>
      <rPr>
        <sz val="10"/>
        <rFont val="宋体"/>
        <charset val="134"/>
      </rPr>
      <t>亩地，包括办公楼、质检研发楼、前处理提取车间、综合制剂车间、锅炉房、变配电机修动力中心、宿舍食堂等</t>
    </r>
  </si>
  <si>
    <r>
      <rPr>
        <sz val="10"/>
        <rFont val="宋体"/>
        <charset val="134"/>
      </rPr>
      <t>质检楼、办公基础完工，主体施工完成；仓库、液体制剂车间基础完成，主体完成</t>
    </r>
    <r>
      <rPr>
        <sz val="10"/>
        <rFont val="宋体"/>
        <charset val="0"/>
      </rPr>
      <t>80%</t>
    </r>
  </si>
  <si>
    <t>佐今明制药股份有限公司</t>
  </si>
  <si>
    <t>新乡市瑞特机械有限公司高端节能漏缝板生产设备项目</t>
  </si>
  <si>
    <t>占地面积2.2万㎡，年产200套高端节能漏缝板生产设备</t>
  </si>
  <si>
    <t>2021.1-2021.12</t>
  </si>
  <si>
    <t>新乡市瑞特机械有限公司</t>
  </si>
  <si>
    <t>新乡市龙鹭彩带织造有限公司加工织带项目</t>
  </si>
  <si>
    <t>使用车间厂房建筑面积约1.8万平方米，年加工5000吨织带</t>
  </si>
  <si>
    <t>新乡市龙鹭彩带织造有限公司</t>
  </si>
  <si>
    <t>河南中恒机械装备有限公司矿山高端装备项目</t>
  </si>
  <si>
    <t>租赁厂房面积4071平方米，建设年产500台（套）矿山机械装备项目</t>
  </si>
  <si>
    <t>河南中恒机械装备有限公司</t>
  </si>
  <si>
    <t>河南味肽生物科技有限公司植物蛋白肽、调味品、固体饮料项目</t>
  </si>
  <si>
    <t>项目新建两栋厂房，建筑面积共1.12万平方米，年产3000吨植物蛋白肽、2500吨调味品、500吨固体饮料项目</t>
  </si>
  <si>
    <t>2021.5-2023.4</t>
  </si>
  <si>
    <t>1栋厂房主体完工，设备安装调试</t>
  </si>
  <si>
    <t>河南味肽生物科技有限公司</t>
  </si>
  <si>
    <t>上海一宁居信息科技有限公司一宁居中部智能新材料产业园项目</t>
  </si>
  <si>
    <t>分两期建设，一期升级改造成为2条年产各1000万平方米全自动改性沥青防水卷材生产线、新建1条年产1000万平方米自粘改性沥青防水卷材生产线，二期新建年产1000万平方米沥青防水卷材生产线2条、年产300万平方米塑料防水卷材生产线2条、年产防水涂料30000吨生产线</t>
  </si>
  <si>
    <t>完成开来湿克威新乡基地现有生产线完成自动化、信息化的升级改造工作</t>
  </si>
  <si>
    <t>开来湿克威防水科技股份有限公司、上海一宁居信息科技有限公司</t>
  </si>
  <si>
    <r>
      <rPr>
        <sz val="10"/>
        <rFont val="宋体"/>
        <charset val="134"/>
      </rPr>
      <t>新乡县鸿翔纸业有限公司年产</t>
    </r>
    <r>
      <rPr>
        <sz val="10"/>
        <rFont val="宋体"/>
        <charset val="0"/>
      </rPr>
      <t>20</t>
    </r>
    <r>
      <rPr>
        <sz val="10"/>
        <rFont val="宋体"/>
        <charset val="134"/>
      </rPr>
      <t>万吨</t>
    </r>
    <r>
      <rPr>
        <sz val="10"/>
        <rFont val="宋体"/>
        <charset val="0"/>
      </rPr>
      <t>T</t>
    </r>
    <r>
      <rPr>
        <sz val="10"/>
        <rFont val="宋体"/>
        <charset val="134"/>
      </rPr>
      <t>纸项目</t>
    </r>
  </si>
  <si>
    <t>年产20万吨的绿色环保T纸，建设5600mm/700m型双网多缸长网造纸机一台及配套废纸智能化制浆生产线</t>
  </si>
  <si>
    <t>2021.6-2022.10</t>
  </si>
  <si>
    <t>完成备用锅炉安装并签订造纸设备主题合同</t>
  </si>
  <si>
    <t>新乡县鸿翔纸业有限公司</t>
  </si>
  <si>
    <r>
      <rPr>
        <sz val="10"/>
        <rFont val="宋体"/>
        <charset val="134"/>
      </rPr>
      <t>新乡瑞诚科技股份有限公司核苷酸、维生素</t>
    </r>
    <r>
      <rPr>
        <sz val="10"/>
        <rFont val="宋体"/>
        <charset val="0"/>
      </rPr>
      <t>B</t>
    </r>
    <r>
      <rPr>
        <sz val="10"/>
        <rFont val="宋体"/>
        <charset val="134"/>
      </rPr>
      <t>系列医药中间体产业升级项目</t>
    </r>
  </si>
  <si>
    <t>依托河南心连心化学工业集团有限公司进行老厂退城入园及产品结构调整，生产核苷酸、维生素B系列医药中间体，项目分三期建设</t>
  </si>
  <si>
    <t>2021.3-2025.12</t>
  </si>
  <si>
    <t>土建基础建设完成，且部分设备订购及就位</t>
  </si>
  <si>
    <t>新乡瑞诚科技股份有限公司</t>
  </si>
  <si>
    <t>河南淳闳新型材料科技有限公司智能化科技家电产业园项目</t>
  </si>
  <si>
    <t>总建筑面积12万平方米，入驻企业10家，主要生产冲压件面板、彩金玻璃、注塑等智能化科技家电配套产品</t>
  </si>
  <si>
    <t>2021.3-2023.9</t>
  </si>
  <si>
    <t>办公楼、科研楼、仓储及厂房主体建设完成</t>
  </si>
  <si>
    <t>河南淳闳新型材料科技有限公司</t>
  </si>
  <si>
    <t>河南顺博新能源科技有限公司原阳格诺科创产业园项目（一期）</t>
  </si>
  <si>
    <t>总建筑面积50万平方米，主要建设格诺科创总部、中试基地、技术培训交流中心、量产实验基地、专家公寓、新材料产业区、新能源产业区等</t>
  </si>
  <si>
    <t>2021.6-2025.10</t>
  </si>
  <si>
    <t>完成格诺科创大厦、技术培训交流中心、物流信息中心、专家公寓等建设</t>
  </si>
  <si>
    <t>河南顺博新能源科技有限公司</t>
  </si>
  <si>
    <t>封丘县智能化纺织产业园项目</t>
  </si>
  <si>
    <t>总建筑面积32万平方米，主要建设标准化厂房、办公楼、科研楼及配套设施等，拟入驻纺织类企业18家</t>
  </si>
  <si>
    <t>2021.5-2024.12</t>
  </si>
  <si>
    <t>11栋标准化厂房建设完成</t>
  </si>
  <si>
    <t>封丘县建设投资公司</t>
  </si>
  <si>
    <t>洁普智能环保技术有限公司年产400台(套)高智能环保设备及智慧工厂项目</t>
  </si>
  <si>
    <t>总建筑面积8.5万平方米，年产400台（套）高效智能环保装备</t>
  </si>
  <si>
    <t>1座生产车间建成试运行</t>
  </si>
  <si>
    <t>洁普智能环保技术有限公司</t>
  </si>
  <si>
    <t>新乡桂柳牧业有限公司家禽养殖加工物流三产农村产业融合发展项目</t>
  </si>
  <si>
    <t>总建筑面积111.9万平方米，主要建设养殖棚、种禽基地、孵化基地、加工车间、冷藏中心、展示中心、物流配送中心、交易批发及结算中心、检疫检测中心等，年存栏600万羽家禽，年屠宰4000万羽家禽，年产27万吨家禽饲料，打造集养殖、孵化、屠宰加工、饲料生产、物流销售为一体的综合性农村产业融合发展</t>
  </si>
  <si>
    <t>屠宰场完工，饲料厂生产车间主体完工，完成鸭棚20座，孵化基底投产</t>
  </si>
  <si>
    <t>新乡桂柳牧业有限公司</t>
  </si>
  <si>
    <t>㈡</t>
  </si>
  <si>
    <t>现代服务业项目</t>
  </si>
  <si>
    <t>辉县南太行旅游基础建设项目</t>
  </si>
  <si>
    <t>关山步道、停车场、护岸、污水处理、观光电梯、水寨窑民俗等基础建设</t>
  </si>
  <si>
    <t>2020.5-2021.12</t>
  </si>
  <si>
    <t>新乡南太行旅游有限公司</t>
  </si>
  <si>
    <t>宝泉·洛伽寺生态旅游观光索道项目</t>
  </si>
  <si>
    <t>总建筑面积8000平方米，主要建设索道上、下站生态站台，站内线路设备、游客接待中心、集散中心、转运中心等配套及服务设施中</t>
  </si>
  <si>
    <t>2020.10-2021.8</t>
  </si>
  <si>
    <t>河南宝泉旅游股份有限公司</t>
  </si>
  <si>
    <r>
      <rPr>
        <sz val="10"/>
        <rFont val="宋体"/>
        <charset val="134"/>
      </rPr>
      <t>封丘县中创</t>
    </r>
    <r>
      <rPr>
        <sz val="10"/>
        <rFont val="宋体"/>
        <charset val="0"/>
      </rPr>
      <t>·</t>
    </r>
    <r>
      <rPr>
        <sz val="10"/>
        <rFont val="宋体"/>
        <charset val="134"/>
      </rPr>
      <t>博览城商贸综合体项目</t>
    </r>
  </si>
  <si>
    <r>
      <rPr>
        <sz val="10"/>
        <rFont val="宋体"/>
        <charset val="134"/>
      </rPr>
      <t>建设面积约</t>
    </r>
    <r>
      <rPr>
        <sz val="10"/>
        <rFont val="宋体"/>
        <charset val="0"/>
      </rPr>
      <t>80</t>
    </r>
    <r>
      <rPr>
        <sz val="10"/>
        <rFont val="宋体"/>
        <charset val="134"/>
      </rPr>
      <t>万平方米，主要建设集建材、家居、五金机电、家电、汽摩配电动车、电商物流、餐饮配套等业态商贸综合体</t>
    </r>
  </si>
  <si>
    <t>2018.9-2021.12</t>
  </si>
  <si>
    <t>封丘县中创展置业有限公司</t>
  </si>
  <si>
    <t>中农联时代电商物流园</t>
  </si>
  <si>
    <t>总建筑面积约8万平方米，主要建设商铺、农副产品交易、检疫检测、电商总部基地、农特产展示交易</t>
  </si>
  <si>
    <t>2018.8-2021.10</t>
  </si>
  <si>
    <t>中农联（新乡）建设开发有限公司</t>
  </si>
  <si>
    <t>郑北农副产品冷链物流港</t>
  </si>
  <si>
    <r>
      <rPr>
        <sz val="10"/>
        <rFont val="宋体"/>
        <charset val="134"/>
      </rPr>
      <t>十万吨冷（仓）库、配送中心、零售门店电子商务中心、精品展销中心等建筑设施</t>
    </r>
    <r>
      <rPr>
        <sz val="10"/>
        <rFont val="宋体"/>
        <charset val="0"/>
      </rPr>
      <t>20.1</t>
    </r>
    <r>
      <rPr>
        <sz val="10"/>
        <rFont val="宋体"/>
        <charset val="134"/>
      </rPr>
      <t>万平方米。建设</t>
    </r>
    <r>
      <rPr>
        <sz val="10"/>
        <rFont val="宋体"/>
        <charset val="0"/>
      </rPr>
      <t>6</t>
    </r>
    <r>
      <rPr>
        <sz val="10"/>
        <rFont val="宋体"/>
        <charset val="134"/>
      </rPr>
      <t>万平方米标准化托盘租赁服务中心、配备农产品初加工车间、现代物流配送中心、速冻食品加工</t>
    </r>
  </si>
  <si>
    <t>2018.9-2022.12</t>
  </si>
  <si>
    <r>
      <rPr>
        <sz val="10"/>
        <rFont val="宋体"/>
        <charset val="0"/>
      </rPr>
      <t>5#</t>
    </r>
    <r>
      <rPr>
        <sz val="10"/>
        <rFont val="宋体"/>
        <charset val="134"/>
      </rPr>
      <t>车间交付使用，</t>
    </r>
    <r>
      <rPr>
        <sz val="10"/>
        <rFont val="宋体"/>
        <charset val="0"/>
      </rPr>
      <t>2#</t>
    </r>
    <r>
      <rPr>
        <sz val="10"/>
        <rFont val="宋体"/>
        <charset val="134"/>
      </rPr>
      <t>冷库主体竣工，餐饮体验区交付使用</t>
    </r>
  </si>
  <si>
    <t>河南同盟冷链仓储有限公司</t>
  </si>
  <si>
    <t>原阳县鋆旺农业发展有限公司中创农商智慧城建设项目</t>
  </si>
  <si>
    <t>总占地面积约为26.7万平方米，规划总面积约为40万平方米，一期建设农产品展销交易、储存仓库、综合服务中心，二期建设为公益性服务</t>
  </si>
  <si>
    <t>2020.5-2022.12</t>
  </si>
  <si>
    <t>一期工程基本完工，基本达到商户入驻标准</t>
  </si>
  <si>
    <t>原阳县鋆旺农业发展有限公司</t>
  </si>
  <si>
    <t>新乡天马置业有限公司豫北地区广告产品仓储物流中心项目</t>
  </si>
  <si>
    <t>总建筑面积约7万方米，仓库、综合办公楼、餐厅、宿舍以及其它室外配套设施，计划建设现代化仓储物流中心</t>
  </si>
  <si>
    <t xml:space="preserve"> 2020.10-2022.4</t>
  </si>
  <si>
    <t>4栋仓库建设完成，配套设施开始建设</t>
  </si>
  <si>
    <t>新乡天马置业有限公司</t>
  </si>
  <si>
    <t>新乡国际商务中心金融产业集聚区项目（一期）</t>
  </si>
  <si>
    <t>项目(一期)总用地面积70.30亩，总建筑面积22.3万平方米，建设内容包括东区麦穗塔、中区、西区等</t>
  </si>
  <si>
    <t>东区主体结构封顶，中区幕墙施工，西区内外粉施工结束，后期装饰装修</t>
  </si>
  <si>
    <t>新乡国际商务中心项目建设有限公司</t>
  </si>
  <si>
    <t>新乡万华高科置业有限公司金融中心项目</t>
  </si>
  <si>
    <t>占地面积1.7万平米，总建筑面积8.1万平米，规划车位800余个</t>
  </si>
  <si>
    <t>2019.12-2022.10</t>
  </si>
  <si>
    <t>金融中心、金融蜂巢二次结构施工完成，内部装修完成40%</t>
  </si>
  <si>
    <t>新乡万华高科置业有限公司</t>
  </si>
  <si>
    <t>新乡陆港保税物流有限公司新乡保税物流中心（B型）</t>
  </si>
  <si>
    <t>总占地面积约100亩，总设计共6栋保税仓库，配建东西门岗，建筑面积约3.3万平方米</t>
  </si>
  <si>
    <t>2019.11-2022.6</t>
  </si>
  <si>
    <t>2#仓基础施工，钢构件加工</t>
  </si>
  <si>
    <t>新乡陆港保税物流有限公司</t>
  </si>
  <si>
    <t>新乡市泓运信息科技有限公司陆港大厦</t>
  </si>
  <si>
    <t>配套海关办公、进出口展销大厅、商务贸易、中小型轻加工生产等约10.7万平方米</t>
  </si>
  <si>
    <t>2019.12-2024.6</t>
  </si>
  <si>
    <t>2#办公楼装饰装修施工；精品加工车间粉刷及屋面施工；独栋厂房粉刷及屋面施工</t>
  </si>
  <si>
    <t>新乡市泓运信息科技有限公司</t>
  </si>
  <si>
    <t>新乡平原示范区投资集团有限公司投资大厦项目</t>
  </si>
  <si>
    <t>建设用地面积约4.2万平方米，总建筑面积约1.4万平方米</t>
  </si>
  <si>
    <t>2019.3-2022.6</t>
  </si>
  <si>
    <t>完成二次结构，装修完成20%</t>
  </si>
  <si>
    <t>新乡平原示范区投资集团有限公司</t>
  </si>
  <si>
    <t>河南大迈六宝冷链物流仓储有限公司六宝新基建冷链云仓项目</t>
  </si>
  <si>
    <t>建设冷库、生产车间，跨境电商分拣生产车间和跨境电商分拣生产车间，进出口商品查验区、暂存区、隔离区等服务区</t>
  </si>
  <si>
    <t>2021.3-2021.12</t>
  </si>
  <si>
    <t>河南大迈六宝冷链物流仓储有限公司</t>
  </si>
  <si>
    <t>原阳县金豫河冷链物流园建设项目</t>
  </si>
  <si>
    <r>
      <rPr>
        <sz val="10"/>
        <rFont val="宋体"/>
        <charset val="134"/>
      </rPr>
      <t>总建筑面积</t>
    </r>
    <r>
      <rPr>
        <sz val="10"/>
        <rFont val="宋体"/>
        <charset val="0"/>
      </rPr>
      <t>10</t>
    </r>
    <r>
      <rPr>
        <sz val="10"/>
        <rFont val="宋体"/>
        <charset val="134"/>
      </rPr>
      <t>万平方，</t>
    </r>
    <r>
      <rPr>
        <sz val="10"/>
        <rFont val="宋体"/>
        <charset val="0"/>
      </rPr>
      <t>42.49</t>
    </r>
    <r>
      <rPr>
        <sz val="10"/>
        <rFont val="宋体"/>
        <charset val="134"/>
      </rPr>
      <t>亩用于一期建设。一期建设冷库、制冷机房、管理用房，停车位</t>
    </r>
    <r>
      <rPr>
        <sz val="10"/>
        <rFont val="宋体"/>
        <charset val="0"/>
      </rPr>
      <t>60</t>
    </r>
    <r>
      <rPr>
        <sz val="10"/>
        <rFont val="宋体"/>
        <charset val="134"/>
      </rPr>
      <t>个</t>
    </r>
  </si>
  <si>
    <t>一期建成投用</t>
  </si>
  <si>
    <t>原阳县金豫河公用事业有限公司</t>
  </si>
  <si>
    <t>郑州圆通国际运输代理有限公司圆通新乡智创园项目</t>
  </si>
  <si>
    <t>占地173.5亩，建筑面积3.7万平方米，对既有厂房、办公楼进行装修改造</t>
  </si>
  <si>
    <t>完成部分厂房改造，设备部分到位安装</t>
  </si>
  <si>
    <t>郑州圆通国际运输代理有限公司</t>
  </si>
  <si>
    <t>新乡长德商贸物流城五金机电城项目</t>
  </si>
  <si>
    <t>总规划建筑面积17.10万平方米，其中：标准商铺，商业，商业综合楼</t>
  </si>
  <si>
    <t>2021.3-2024.5</t>
  </si>
  <si>
    <t>B3地块竣工，B2地块商铺主体封顶</t>
  </si>
  <si>
    <t>新乡长德商贸物流开发有限公司</t>
  </si>
  <si>
    <t>华新电力股份有限公司公铁物流园项目</t>
  </si>
  <si>
    <t>集仓储、商贸、交易、集散等多功能于一体的综合物流园区。分三期完成，一期完成专用铁路扩能改造，二期完成仓储版块建设，三期完成冷链版块建设</t>
  </si>
  <si>
    <t>一期试运营</t>
  </si>
  <si>
    <t>新乡华新公铁物流园有限公司</t>
  </si>
  <si>
    <t>新乡市重要和应急物资储备中心项目</t>
  </si>
  <si>
    <t>总建筑面积11万m2，停车位269辆，其中货车停车位213个，小车56个</t>
  </si>
  <si>
    <t>2021.1-2022.12</t>
  </si>
  <si>
    <t>1＃办公楼主体完工</t>
  </si>
  <si>
    <t>河南广汇供应链有限公司</t>
  </si>
  <si>
    <t>丰攀仓储（新乡）有限公司丰树平原新区现代仓储中心</t>
  </si>
  <si>
    <t>主要建设高端仓储设施、冷链仓储、电商仓储等现代综合仓储，总建设面积约7.5万平方米</t>
  </si>
  <si>
    <t>完成建筑单体地基</t>
  </si>
  <si>
    <t>丰攀仓储（新乡）有限公司</t>
  </si>
  <si>
    <t>㈢</t>
  </si>
  <si>
    <t>现代农业项目</t>
  </si>
  <si>
    <t>辉县市国家储备林基地建设项目</t>
  </si>
  <si>
    <t>建设规模19万亩，其中集约人工林栽培17万亩，现有林改培2万亩</t>
  </si>
  <si>
    <t>2019.3-2023.12</t>
  </si>
  <si>
    <r>
      <rPr>
        <sz val="10"/>
        <rFont val="宋体"/>
        <charset val="134"/>
      </rPr>
      <t>完成重点道路、森林公园、结构调整区、丘陵区、塌陷区等重点区域约</t>
    </r>
    <r>
      <rPr>
        <sz val="10"/>
        <rFont val="宋体"/>
        <charset val="0"/>
      </rPr>
      <t>10</t>
    </r>
    <r>
      <rPr>
        <sz val="10"/>
        <rFont val="宋体"/>
        <charset val="134"/>
      </rPr>
      <t>万亩国储林栽植</t>
    </r>
  </si>
  <si>
    <t>辉县市自然资源和规划局</t>
  </si>
  <si>
    <r>
      <rPr>
        <sz val="10"/>
        <rFont val="宋体"/>
        <charset val="134"/>
      </rPr>
      <t>河南农业大学国家</t>
    </r>
    <r>
      <rPr>
        <sz val="10"/>
        <rFont val="宋体"/>
        <charset val="0"/>
      </rPr>
      <t>“2011</t>
    </r>
    <r>
      <rPr>
        <sz val="10"/>
        <rFont val="宋体"/>
        <charset val="134"/>
      </rPr>
      <t>计划</t>
    </r>
    <r>
      <rPr>
        <sz val="10"/>
        <rFont val="宋体"/>
        <charset val="0"/>
      </rPr>
      <t>”</t>
    </r>
    <r>
      <rPr>
        <sz val="10"/>
        <rFont val="宋体"/>
        <charset val="134"/>
      </rPr>
      <t>现代农业科技研究实验基地项目</t>
    </r>
  </si>
  <si>
    <t>总建（构）筑面积10万平方米，综合服务区、河南粮食作物高新技术试验示范区、生态与循环农业高新技术试验示范区以及信息化系统建设四部分</t>
  </si>
  <si>
    <t>一期生活服务区建设，建设宿舍楼、餐厅、晒场、仓库</t>
  </si>
  <si>
    <t>河南农业大学</t>
  </si>
  <si>
    <t>河南省新乡市千亩田园综合体项目</t>
  </si>
  <si>
    <t>总占地 2920 亩左右，主要建设游客服务中心、全球特色植被展示区、精品果蔬农业科技示范区、露天花卉游赏区、休闲彩叶森林氧吧、田园观光小火车、文创休闲区、水系、湖区等</t>
  </si>
  <si>
    <t>园区配套设施建设、普通温室大棚、绿化施工</t>
  </si>
  <si>
    <t>新乡市红旗区鸿达开发建设投资有限公司</t>
  </si>
  <si>
    <t>二</t>
  </si>
  <si>
    <t>创业驱动能力提升项目</t>
  </si>
  <si>
    <t>双创平台项目</t>
  </si>
  <si>
    <t>河南泰投实业有限公司泰投双创生态社区项目</t>
  </si>
  <si>
    <t>总建筑面积约6万平方米。主要建设智慧物流生态科技园，配送货物自动化、信息化和网络化</t>
  </si>
  <si>
    <t>2018.8-2021.12</t>
  </si>
  <si>
    <t>3#、5#装修完成80%；6#楼运营中心主体施工完成，开始内外装修</t>
  </si>
  <si>
    <t>河南泰投实业有限公司</t>
  </si>
  <si>
    <t>郑新创业园</t>
  </si>
  <si>
    <t>总占地120亩。项目分三期实施，一期总建筑规模约6万平方米，新建工业厂房17幢，其中12幢单层钢结构，5幢二至三层框架结构</t>
  </si>
  <si>
    <t>2019.10-2024.9</t>
  </si>
  <si>
    <t>一期项目17幢完工，企业招商入驻</t>
  </si>
  <si>
    <t>河南省浙商创业园开发有限公司</t>
  </si>
  <si>
    <t>获嘉县产业集聚区中小企业创业孵化园及配套基础设施建设工程项目</t>
  </si>
  <si>
    <t>项目包括创业孵化园建设及园区道路等配套设施建设。项目一期总建筑面积5万平方米，包括生产车间、办公楼、宿舍楼等配套附属设施</t>
  </si>
  <si>
    <t>2021.3-2022.9</t>
  </si>
  <si>
    <t>一期办公区建设完成，1栋办公楼、5栋厂房完成，购置设备</t>
  </si>
  <si>
    <t>获嘉县产业集聚区管理委员会</t>
  </si>
  <si>
    <t>辉县市产业集聚区创新创业园项目</t>
  </si>
  <si>
    <t>总建筑面积10万平方米，主要建设厂房、办公楼、人才公寓楼等配套设施，计划引进装备制造创新创业企业10家</t>
  </si>
  <si>
    <t>2021.8-2023.12</t>
  </si>
  <si>
    <t>6万平方米厂房及配套设施建设完成，签约入驻企业2家</t>
  </si>
  <si>
    <t>辉县市豫辉产业发展有限公司</t>
  </si>
  <si>
    <t>研发平台项目</t>
  </si>
  <si>
    <t>新乡高新投资发展有限公司新乡高新区火炬园创新研发中心项目</t>
  </si>
  <si>
    <t>占地面积约12.1亩。规划建设A、B座两栋厂房，总建筑面积3万平方米</t>
  </si>
  <si>
    <t>A、B栋研发楼二次结构施工完成70%</t>
  </si>
  <si>
    <t>新乡高新投资发展有限公司</t>
  </si>
  <si>
    <t>三</t>
  </si>
  <si>
    <t>重大基础设施项目</t>
  </si>
  <si>
    <t>交通项目</t>
  </si>
  <si>
    <t>菏宝高速辉县站互通式立交工程</t>
  </si>
  <si>
    <t>新建长济高速辉县站互通式立交工程</t>
  </si>
  <si>
    <t>2020.4-2021.5</t>
  </si>
  <si>
    <t>辉县市交通运输局</t>
  </si>
  <si>
    <t>辉县市农村公路项目（凤辉、西申线、百泉农专路、杨庄至G234）</t>
  </si>
  <si>
    <r>
      <rPr>
        <sz val="10"/>
        <rFont val="宋体"/>
        <charset val="134"/>
      </rPr>
      <t>全长</t>
    </r>
    <r>
      <rPr>
        <sz val="10"/>
        <rFont val="宋体"/>
        <charset val="0"/>
      </rPr>
      <t>16</t>
    </r>
    <r>
      <rPr>
        <sz val="10"/>
        <rFont val="宋体"/>
        <charset val="134"/>
      </rPr>
      <t>公里</t>
    </r>
  </si>
  <si>
    <t>新乡高新区107国道以东市政工程建设项目</t>
  </si>
  <si>
    <t>107国道以东市政工程建设项目，包括南二环、纬七路、经三路、高新东路、新青街、新中大道、高新西路</t>
  </si>
  <si>
    <t>2018.7-2021.12</t>
  </si>
  <si>
    <t>新乡高新区</t>
  </si>
  <si>
    <t>高铁片区站前广场及基础设施项目</t>
  </si>
  <si>
    <t>建设站前广场及新建2条配套道路工程。站前广场规划总占地面积8万平方米，总建筑面积3.5万平方米</t>
  </si>
  <si>
    <t>2021.7-2024.3</t>
  </si>
  <si>
    <t>完成公路客运站主体50%。配套道路工程主体完工。</t>
  </si>
  <si>
    <t>能源项目</t>
  </si>
  <si>
    <t>延津长青生物质能源有限公司热电联产项目及产业集聚区长青生物质供热管网工程</t>
  </si>
  <si>
    <t>占地200亩，新建高效生物质锅炉，配套抽凝式汽轮发电机组、生物质热锅炉以及配套附属工程。并配套管网约6.8公里</t>
  </si>
  <si>
    <t>2019.7-2021.12</t>
  </si>
  <si>
    <t>延津长青生物质能源有限公司</t>
  </si>
  <si>
    <t>华润电力封丘县30MW风电项目</t>
  </si>
  <si>
    <t>建设一座35kV开关站，12台单机容量为2.5MW的风力发电机组</t>
  </si>
  <si>
    <t>华润风电（封丘）有限公司</t>
  </si>
  <si>
    <t>国家电投封丘陈桥驿风电项目</t>
  </si>
  <si>
    <r>
      <rPr>
        <sz val="10"/>
        <rFont val="宋体"/>
        <charset val="134"/>
      </rPr>
      <t>规划容量</t>
    </r>
    <r>
      <rPr>
        <sz val="10"/>
        <rFont val="宋体"/>
        <charset val="0"/>
      </rPr>
      <t>20</t>
    </r>
    <r>
      <rPr>
        <sz val="10"/>
        <rFont val="宋体"/>
        <charset val="134"/>
      </rPr>
      <t>万千瓦。年上网电量约</t>
    </r>
    <r>
      <rPr>
        <sz val="10"/>
        <rFont val="宋体"/>
        <charset val="0"/>
      </rPr>
      <t>1.15</t>
    </r>
    <r>
      <rPr>
        <sz val="10"/>
        <rFont val="宋体"/>
        <charset val="134"/>
      </rPr>
      <t>亿千瓦时，年等效满负荷利用小时数为</t>
    </r>
    <r>
      <rPr>
        <sz val="10"/>
        <rFont val="宋体"/>
        <charset val="0"/>
      </rPr>
      <t>2302</t>
    </r>
    <r>
      <rPr>
        <sz val="10"/>
        <rFont val="宋体"/>
        <charset val="134"/>
      </rPr>
      <t>小时</t>
    </r>
  </si>
  <si>
    <t>2020.3-2021.4</t>
  </si>
  <si>
    <t>国家电投集团封丘新能源有限公司</t>
  </si>
  <si>
    <t>辉县市腾辉燃气管道有限公司辉县市天然气管道工程项目</t>
  </si>
  <si>
    <t>建设工程全长165公里，管道直径200mm-610mm</t>
  </si>
  <si>
    <t>腾辉燃气公司液化天然气工厂至林州付村辉县交界处；南村乡至陵川县辉县交界处；百泉镇三庆桥至上八里镇杨树庄管道铺设完成</t>
  </si>
  <si>
    <t>辉县市腾辉燃气管道有限公司</t>
  </si>
  <si>
    <t>新乡新亚纸业集团股份有限公司1×30MW 工业固废综合利用热电联产项目</t>
  </si>
  <si>
    <t>项目规划建设1×130t/h高温高压循环硫化床锅炉，配套1×30MW抽凝式汽轮发电机组。配套建设热力系统燃料供应系统、除灰系统、水处理系统、供水系统、电力系统、热控控制系统、脱硫脱硝系统及附属生产工程</t>
  </si>
  <si>
    <t>2020.12-2023.12</t>
  </si>
  <si>
    <t>土建基础施工完成，设备进场开始安装</t>
  </si>
  <si>
    <t>新乡新亚纸业集团股份有限公司</t>
  </si>
  <si>
    <r>
      <rPr>
        <sz val="10"/>
        <rFont val="宋体"/>
        <charset val="134"/>
      </rPr>
      <t>华润电力原阳县</t>
    </r>
    <r>
      <rPr>
        <sz val="10"/>
        <rFont val="宋体"/>
        <charset val="0"/>
      </rPr>
      <t>30MW</t>
    </r>
    <r>
      <rPr>
        <sz val="10"/>
        <rFont val="宋体"/>
        <charset val="134"/>
      </rPr>
      <t>分散式风电项目</t>
    </r>
  </si>
  <si>
    <r>
      <rPr>
        <sz val="10"/>
        <rFont val="宋体"/>
        <charset val="134"/>
      </rPr>
      <t>拟安装</t>
    </r>
    <r>
      <rPr>
        <sz val="10"/>
        <rFont val="宋体"/>
        <charset val="0"/>
      </rPr>
      <t>12</t>
    </r>
    <r>
      <rPr>
        <sz val="10"/>
        <rFont val="宋体"/>
        <charset val="134"/>
      </rPr>
      <t>台</t>
    </r>
    <r>
      <rPr>
        <sz val="10"/>
        <rFont val="宋体"/>
        <charset val="0"/>
      </rPr>
      <t xml:space="preserve">2.5MW </t>
    </r>
    <r>
      <rPr>
        <sz val="10"/>
        <rFont val="宋体"/>
        <charset val="134"/>
      </rPr>
      <t>风电机组，及一座</t>
    </r>
    <r>
      <rPr>
        <sz val="10"/>
        <rFont val="宋体"/>
        <charset val="0"/>
      </rPr>
      <t>35KV</t>
    </r>
    <r>
      <rPr>
        <sz val="10"/>
        <rFont val="宋体"/>
        <charset val="134"/>
      </rPr>
      <t>开关站总装机规模</t>
    </r>
    <r>
      <rPr>
        <sz val="10"/>
        <rFont val="宋体"/>
        <charset val="0"/>
      </rPr>
      <t xml:space="preserve"> 30MW</t>
    </r>
  </si>
  <si>
    <t>华润电力新能源投资有限公司</t>
  </si>
  <si>
    <t>平煤北控封丘40MW分散式风电项目</t>
  </si>
  <si>
    <t>建设13台单机容量3.2MW风力发电机组，新建设1座110V升压站，就近接入国家电网消纳</t>
  </si>
  <si>
    <t>封丘县平煤北控新能源有限公司</t>
  </si>
  <si>
    <t>④</t>
  </si>
  <si>
    <t>前期项目</t>
  </si>
  <si>
    <t>河南春江九峰山蓄能电站有限公司辉县九峰山抽水蓄能电站项目</t>
  </si>
  <si>
    <t>初拟装机容量210万kW，主要建设上水库、下水库、输水系统、地下厂房等工程</t>
  </si>
  <si>
    <t>2022.3-2025.12</t>
  </si>
  <si>
    <t>完成项目立项、环评、土地等有关手续</t>
  </si>
  <si>
    <t>河南春江九峰山蓄能电站有限公司</t>
  </si>
  <si>
    <t>水利项目</t>
  </si>
  <si>
    <r>
      <rPr>
        <sz val="10"/>
        <rFont val="宋体"/>
        <charset val="134"/>
      </rPr>
      <t>经开区水系综合利用</t>
    </r>
    <r>
      <rPr>
        <sz val="10"/>
        <rFont val="宋体"/>
        <charset val="0"/>
      </rPr>
      <t>PPP</t>
    </r>
    <r>
      <rPr>
        <sz val="10"/>
        <rFont val="宋体"/>
        <charset val="134"/>
      </rPr>
      <t>项目</t>
    </r>
  </si>
  <si>
    <t>李胡寨引黄调蓄及绿化、大沙河改道及绿化、绿地公园、拦水泵站等</t>
  </si>
  <si>
    <t>2019.1-2021.12</t>
  </si>
  <si>
    <t>新乡经济技术开发区管理委员会</t>
  </si>
  <si>
    <t>新乡市凤泉湖引黄调蓄工程共渠节制闸</t>
  </si>
  <si>
    <t>主要工程内容包括钢坝闸土建、机电设备及安装、金属结构设备及安装、设备及管理房和施工导流及围堰等工程</t>
  </si>
  <si>
    <t>2020.10-2021.9</t>
  </si>
  <si>
    <t>凤泉湖引黄调蓄工程建设管理局</t>
  </si>
  <si>
    <t>市水利局</t>
  </si>
  <si>
    <t>延津县榆东引黄调蓄工程项目</t>
  </si>
  <si>
    <t>引水渠道，调蓄池一座，灌溉渠道，新建水闸3座，路涵4座</t>
  </si>
  <si>
    <t>调蓄池护坡、细砂垫层、土工膜铺设</t>
  </si>
  <si>
    <t>延津县水利局</t>
  </si>
  <si>
    <t>四</t>
  </si>
  <si>
    <t>新型城镇化项目</t>
  </si>
  <si>
    <t>县城提质项目</t>
  </si>
  <si>
    <t>辉县市百泉镇富庄村棚户区改造项目（富庄小区）</t>
  </si>
  <si>
    <t>总建筑面积18.9万 平方米，包括住宅建筑、配套沿街商业建筑。可提供安置住房 1158套</t>
  </si>
  <si>
    <t>2020.2-2021.12</t>
  </si>
  <si>
    <r>
      <rPr>
        <sz val="10"/>
        <rFont val="宋体"/>
        <charset val="134"/>
      </rPr>
      <t>辉县市豫辉投资有限公司</t>
    </r>
    <r>
      <rPr>
        <sz val="10"/>
        <rFont val="宋体"/>
        <charset val="0"/>
      </rPr>
      <t xml:space="preserve"> </t>
    </r>
  </si>
  <si>
    <t>辉县市公交公司场站及附属配套设施建设项目</t>
  </si>
  <si>
    <r>
      <rPr>
        <sz val="10"/>
        <rFont val="宋体"/>
        <charset val="134"/>
      </rPr>
      <t>新建公交场站</t>
    </r>
    <r>
      <rPr>
        <sz val="10"/>
        <rFont val="宋体"/>
        <charset val="0"/>
      </rPr>
      <t>2</t>
    </r>
    <r>
      <rPr>
        <sz val="10"/>
        <rFont val="宋体"/>
        <charset val="134"/>
      </rPr>
      <t>座</t>
    </r>
    <r>
      <rPr>
        <sz val="10"/>
        <rFont val="宋体"/>
        <charset val="0"/>
      </rPr>
      <t>,</t>
    </r>
    <r>
      <rPr>
        <sz val="10"/>
        <rFont val="宋体"/>
        <charset val="134"/>
      </rPr>
      <t>公交公司场站及附属配套设施建设</t>
    </r>
  </si>
  <si>
    <t>2020.6-2021.8</t>
  </si>
  <si>
    <t>辉县市乡村振兴人居环境整治建设项目</t>
  </si>
  <si>
    <t>百泉镇、薄壁镇等 19 个乡镇 64 个行政村敷设雨污水管网27万米，建设围村林、小游园、弱电入地、道路两侧绿化工程，建设村室公厕，建设综合服务中心，建设标准化卫生室</t>
  </si>
  <si>
    <t>2020.6-2021.6</t>
  </si>
  <si>
    <t>辉县市三和砂石开发有限责任公司</t>
  </si>
  <si>
    <t>辉城港湾汇金港B座酒店</t>
  </si>
  <si>
    <t>建设产权式酒店和商业铺面，总建筑面积9万平方米</t>
  </si>
  <si>
    <t>新乡市群鑫房地产开发有限公司</t>
  </si>
  <si>
    <t>延津县民生路棚户区改造项目</t>
  </si>
  <si>
    <t>项目总用地面积4万平方米，总建筑面积8万平方米，新建安置房480套，5.76万平方米。主要建设内容为安置房住宅楼、配套商业用房、幼儿园及相关配套基础实施</t>
  </si>
  <si>
    <t>延津住建局</t>
  </si>
  <si>
    <t>封丘县天然渠滨河公园PPP项目</t>
  </si>
  <si>
    <t>总长5.5公里，项目内容包括公园道路建设，广场建设，现有河道占地面积498亩</t>
  </si>
  <si>
    <t>2019.2-2021.12</t>
  </si>
  <si>
    <t>封丘县天然渠项目管理有限公司</t>
  </si>
  <si>
    <t>新乡市圣基置业有限公司粮油厂棚户区改造项目</t>
  </si>
  <si>
    <t>开发综合住宅，商务办公楼，规划总用地面积1.8万平方米，总建筑面积7.7万平方米</t>
  </si>
  <si>
    <t>2019.10-2021.11</t>
  </si>
  <si>
    <t>新乡市圣基置业有限公司</t>
  </si>
  <si>
    <t>延津县城乡融合发展一期工程项目</t>
  </si>
  <si>
    <t>园区道路建设，景观河岸线生态改造，新区湖生态路网建设，桥梁建设，南北连通渠改造，标准化厂房，办公楼；东屯镇土地复垦工程；王楼乡耕地提质改造工程</t>
  </si>
  <si>
    <t>2020.4-2023.12</t>
  </si>
  <si>
    <t>东屯镇土地复垦、王楼乡耕地提质改造完成，标准化厂房完工，桥梁全部完成，景观河岸线生态改造完成</t>
  </si>
  <si>
    <t>延津县新区发展投资有限责任公司</t>
  </si>
  <si>
    <t>中心城市建设项目</t>
  </si>
  <si>
    <t>新乡市铁西区域棚户区改造（一期）项目</t>
  </si>
  <si>
    <t>规划安置区总面积21万平方米，总建筑面积68万平方米。建设安置住宅套数4760套</t>
  </si>
  <si>
    <t>2016.4-2021.12</t>
  </si>
  <si>
    <t>新乡保障房投资开发有限公司</t>
  </si>
  <si>
    <t>中央财富广场旧城改造一期项目</t>
  </si>
  <si>
    <t>项目分为人民路路北、路南两期开发建设，计划总建筑面积约18万平方米，主要建设安置房、商业、办公、幼儿园及相关附属设施</t>
  </si>
  <si>
    <t>2018.6-2021.12</t>
  </si>
  <si>
    <t>新乡市恒定房地产开发有限公司</t>
  </si>
  <si>
    <t>胜华电缆及其周边区域棚户区开发改造项目</t>
  </si>
  <si>
    <t>总建筑面积为7万平方米，主要建设1栋12层、2栋15层和4栋16层住宅楼</t>
  </si>
  <si>
    <t>2019.5-2021.12</t>
  </si>
  <si>
    <t>河南胜缆置业有限公司</t>
  </si>
  <si>
    <t>河南杉浩房地产开发有限公司建业世和府综合体项目</t>
  </si>
  <si>
    <r>
      <rPr>
        <sz val="10"/>
        <rFont val="宋体"/>
        <charset val="134"/>
      </rPr>
      <t>占地</t>
    </r>
    <r>
      <rPr>
        <sz val="10"/>
        <rFont val="宋体"/>
        <charset val="0"/>
      </rPr>
      <t>365</t>
    </r>
    <r>
      <rPr>
        <sz val="10"/>
        <rFont val="宋体"/>
        <charset val="134"/>
      </rPr>
      <t>亩，总建筑面积</t>
    </r>
    <r>
      <rPr>
        <sz val="10"/>
        <rFont val="宋体"/>
        <charset val="0"/>
      </rPr>
      <t>63</t>
    </r>
    <r>
      <rPr>
        <sz val="10"/>
        <rFont val="宋体"/>
        <charset val="134"/>
      </rPr>
      <t>万平方米，其中地上建筑面积48.6万㎡，地下建筑面积14.51万㎡</t>
    </r>
  </si>
  <si>
    <t>2019.9-2023.12</t>
  </si>
  <si>
    <t>一号组团竣工验收通过，二号组团竣工验收通过，三号组团主体完成90%，幼儿园竣工验收通过，商业主体完成80%</t>
  </si>
  <si>
    <t>河南杉浩房地产开发有限公司</t>
  </si>
  <si>
    <t>新乡市碧盈置业有限公司碧桂园时代城</t>
  </si>
  <si>
    <t>主要建设商业及住宅，总建筑面积约27.3万平方米，规划建设12栋高层住宅楼，1栋3层幼儿园</t>
  </si>
  <si>
    <t>2020.3-2023.12</t>
  </si>
  <si>
    <t>一标段外立面完成，二标段完成主体施工</t>
  </si>
  <si>
    <t>新乡市碧盈置业有限公司</t>
  </si>
  <si>
    <t>新乡忆通置业发展有限公司忆通壹世界</t>
  </si>
  <si>
    <t>总占地242.88亩，规划为南北两个地块。南地块总建筑面积约35万㎡，北地块总建筑面积约42万㎡</t>
  </si>
  <si>
    <t>2015.7-2023.12</t>
  </si>
  <si>
    <t>北地块1#、9#、10#、11#楼内外墙粉刷，水电安装，保温层施工等，其他楼栋封顶</t>
  </si>
  <si>
    <t>新乡忆通置业发展有限公司</t>
  </si>
  <si>
    <t>新乡市新东开发建设投资有限公司马小营棚户区改造项目</t>
  </si>
  <si>
    <t>占地面积224亩，建成一个集商贸、服务、高档住宅为一体的宜居社区</t>
  </si>
  <si>
    <t>2015.9-2023.9</t>
  </si>
  <si>
    <t>安置二期筏板及主体地下部分施工及地下车库、房屋征收、过渡费</t>
  </si>
  <si>
    <t>新乡市新东开发建设投资有限公司</t>
  </si>
  <si>
    <t>新乡市牧野润华置业有限公司润华·海棠公馆</t>
  </si>
  <si>
    <t>占地面积2.7万平方米，总建筑面积14万平方米</t>
  </si>
  <si>
    <t>2020.3-2023.8</t>
  </si>
  <si>
    <t>6幢高层主体完工，开始内处装饰。</t>
  </si>
  <si>
    <t>新乡市牧野润华置业有限公司</t>
  </si>
  <si>
    <t>新乡市中波置业置业有限公司褐石公园</t>
  </si>
  <si>
    <t>占地面积12万平方米，总建筑面积44万平方米</t>
  </si>
  <si>
    <t>2017.11-2022.8</t>
  </si>
  <si>
    <t>三期7栋高层竣工验收，四期出地面15层</t>
  </si>
  <si>
    <t>新乡市中波置业置业有限公司</t>
  </si>
  <si>
    <t>利民机械有限公司厂区及周边区域棚户区改造项目</t>
  </si>
  <si>
    <t>占地约255.6亩，项目设计建筑共计39栋住宅及商业楼，总建筑面积约75万平方米</t>
  </si>
  <si>
    <t>2020.3-2025.10</t>
  </si>
  <si>
    <t>一期8栋完工，二期10栋部分主体建成，开始内外装饰</t>
  </si>
  <si>
    <t>河南锦宏置业有限公司</t>
  </si>
  <si>
    <t>滨河湾集中安置区建设项目</t>
  </si>
  <si>
    <t>总建筑面积约28万平方米，分为两期建设，其中一期主要建设安置楼、幼儿园、垃圾压缩站。二期主要建设安置楼、办公用房和配套商业用房、社区用房等</t>
  </si>
  <si>
    <t xml:space="preserve">2018.6-2022.12 </t>
  </si>
  <si>
    <t>二期4栋楼主体建至地上二层</t>
  </si>
  <si>
    <t>新乡市城投滨河湾房地产开发有限公司</t>
  </si>
  <si>
    <t>新乡市高晟房地产开发有限公司“滨河之星”棚户区改造项目</t>
  </si>
  <si>
    <t>建筑面积约90万平方米，主要包括安置房、幼儿园、配套商业、综合服务楼等</t>
  </si>
  <si>
    <t>2014.6-2022.12</t>
  </si>
  <si>
    <t>C区7栋楼建至地上27层</t>
  </si>
  <si>
    <t>新乡市高晟房地产开发有限公司</t>
  </si>
  <si>
    <t>河南康新置业有限公司新飞冷柜厂旧改项目（西地块）</t>
  </si>
  <si>
    <t>总用地面积约10.22万平方米，总建筑面积约38万平方米</t>
  </si>
  <si>
    <t>6栋普通住宅楼主体施工完成，内部装修完成40%；小高层5栋住宅楼主体施工完成60%</t>
  </si>
  <si>
    <t>河南康新置业有限公司</t>
  </si>
  <si>
    <t>张兴庄城中村改造项目</t>
  </si>
  <si>
    <t>建设总面积为11万平方米，包含6栋高层以及6栋安置楼所均摊的道路及广场硬化工程、绿化工程、室外给排水等配套基础设施工程</t>
  </si>
  <si>
    <t>2018.9-2022.6</t>
  </si>
  <si>
    <t>2栋楼主体封顶</t>
  </si>
  <si>
    <t>新乡市新城开发建设有限责任公司</t>
  </si>
  <si>
    <t>新乡经济技术开发区彩虹社区城中村改造项目</t>
  </si>
  <si>
    <t>总建筑面积约27万平方米，26栋高层住宅楼及其地下车库，1 栋养老住宅楼，1栋 9班制幼儿园</t>
  </si>
  <si>
    <t>2020.7-2024.7</t>
  </si>
  <si>
    <t>26栋楼施工至主体封顶</t>
  </si>
  <si>
    <t>丰邑（新乡）置业有限公司封邑.美都</t>
  </si>
  <si>
    <t>项目占地面积46万平方米，其中住宅23万平方米，商业配套1.2万平方米，车位3200个，解决居民住房2700户。其中一期计划开工面积10万平米，建设7栋商住楼及配套工程</t>
  </si>
  <si>
    <t>2021.5                                                  -2024.12</t>
  </si>
  <si>
    <t>一期主体封顶</t>
  </si>
  <si>
    <t>丰邑（新乡）置业有限公司</t>
  </si>
  <si>
    <t>五</t>
  </si>
  <si>
    <t>民生和社会事业项目</t>
  </si>
  <si>
    <t>辉县市大成实验学校建设项目</t>
  </si>
  <si>
    <t>总规模为小学10轨，中学16轨，高中16轨。含有综合楼、教学楼、食堂、学生公寓、教干公寓、300米塑胶运动场及400米标准运动场各一个</t>
  </si>
  <si>
    <t>2020.6-2021.12</t>
  </si>
  <si>
    <t>河南中原出彩教育科技研究院有限公司</t>
  </si>
  <si>
    <t>新乡高新区柳青路小学建设项目</t>
  </si>
  <si>
    <t>占地3.7万平方米，主要建筑1#教学楼、2#教学楼、3#综合楼、5#行政楼、6#风雨操场</t>
  </si>
  <si>
    <t>新乡经济技术开发区经九路学校</t>
  </si>
  <si>
    <t>九级36个班，学生规模1710人，教职工110人；项目总建筑面积2.2万㎡，包含教学楼、综合楼等</t>
  </si>
  <si>
    <t>平原示范区丹江路小学建设项目</t>
  </si>
  <si>
    <t>总建筑面积2.2万平方米。建设教学楼、综合楼、多功能厅(含报告厅)、风雨操场及其他用房等</t>
  </si>
  <si>
    <t>2021.5-2021.12</t>
  </si>
  <si>
    <t>新乡市平原示范区文教体卫局</t>
  </si>
  <si>
    <t>新乡市廉政教育基地</t>
  </si>
  <si>
    <r>
      <rPr>
        <sz val="10"/>
        <rFont val="宋体"/>
        <charset val="134"/>
      </rPr>
      <t>廉政教育中心、办案场所、后勤及配套设施共</t>
    </r>
    <r>
      <rPr>
        <sz val="10"/>
        <rFont val="宋体"/>
        <charset val="0"/>
      </rPr>
      <t>6.6</t>
    </r>
    <r>
      <rPr>
        <sz val="10"/>
        <rFont val="宋体"/>
        <charset val="134"/>
      </rPr>
      <t>万平方米</t>
    </r>
  </si>
  <si>
    <t>中共共产党新乡市纪律检查委员会</t>
  </si>
  <si>
    <t>卫辉市市民中心（五馆三中心）项目</t>
  </si>
  <si>
    <t>总建筑面积约14.9万平方米，主要建设规划展览馆、图书馆、博物馆、文化馆、科技馆、老干部活动中心、便民服务中心、演艺会务中心及配套设施等</t>
  </si>
  <si>
    <t>2020.4-2022.12</t>
  </si>
  <si>
    <t>完成地下两层、地上3层主体建设</t>
  </si>
  <si>
    <t>卫辉市城市建设投资有限责任公司</t>
  </si>
  <si>
    <t>新乡高新投资发展有限公司新乡高新区人才服务中心</t>
  </si>
  <si>
    <t>占地13.1万平方米，主要建设医院楼、多层建筑；地下车库，楼座下储藏室</t>
  </si>
  <si>
    <t>2018.4-2022.12</t>
  </si>
  <si>
    <t>5栋专家楼内部装修完成30%</t>
  </si>
  <si>
    <t>新乡市智慧停车项目</t>
  </si>
  <si>
    <t>新建55个停车场，共27550服务停车位，项目分两期建设</t>
  </si>
  <si>
    <t>2020.12-2026.12</t>
  </si>
  <si>
    <t>1000个车位</t>
  </si>
  <si>
    <t>新乡智慧城市建设管理有限公司</t>
  </si>
  <si>
    <t>投资集团</t>
  </si>
  <si>
    <t>平原示范区淮河路小学建设项目</t>
  </si>
  <si>
    <t>总建筑面积1万平方米，主要建设内容包括教学楼、综合楼、多功能厅、风雨操场及其他用房等</t>
  </si>
  <si>
    <t>教学楼施工完成50%</t>
  </si>
  <si>
    <t>新乡市红旗区职业教育中心新建工程</t>
  </si>
  <si>
    <r>
      <rPr>
        <sz val="10"/>
        <rFont val="宋体"/>
        <charset val="134"/>
      </rPr>
      <t>校舍总建筑面积</t>
    </r>
    <r>
      <rPr>
        <sz val="10"/>
        <rFont val="宋体"/>
        <charset val="0"/>
      </rPr>
      <t>2.2</t>
    </r>
    <r>
      <rPr>
        <sz val="10"/>
        <rFont val="宋体"/>
        <charset val="134"/>
      </rPr>
      <t>万平方米，包括教学楼、实训楼、综合楼、学生公寓、餐厅各</t>
    </r>
    <r>
      <rPr>
        <sz val="10"/>
        <rFont val="宋体"/>
        <charset val="0"/>
      </rPr>
      <t>1</t>
    </r>
    <r>
      <rPr>
        <sz val="10"/>
        <rFont val="宋体"/>
        <charset val="134"/>
      </rPr>
      <t>栋。另建设环形跑道及运动场</t>
    </r>
  </si>
  <si>
    <t>2021.6-2023.6</t>
  </si>
  <si>
    <t>教学楼主体封顶</t>
  </si>
  <si>
    <t>新乡市红旗区职业教育中心项目建设指挥部</t>
  </si>
  <si>
    <t>新乡市中医院门诊综合楼</t>
  </si>
  <si>
    <t>占地面积24.92亩，总建筑面积21955平方米，建设地上9层，地下1层，住院床位数达到460张</t>
  </si>
  <si>
    <t>2021.4-2023.4</t>
  </si>
  <si>
    <t>门诊综合楼主体二次结构建设施工</t>
  </si>
  <si>
    <t>新乡市中医院</t>
  </si>
  <si>
    <t>中国电波科技城项目配套区（高端人才公寓）</t>
  </si>
  <si>
    <t>总建筑面积约25.19万平方米，建设青年公寓、人才公寓、专家公寓</t>
  </si>
  <si>
    <t>主体建到10层</t>
  </si>
  <si>
    <t>中国电子科技集团公司第二十二研究所</t>
  </si>
  <si>
    <t>新乡市实验高级中学</t>
  </si>
  <si>
    <t>总建筑面积约11万平方米，教学楼、办公楼、图书楼、体育馆、艺术楼、报告厅和学生及教职工宿舍楼</t>
  </si>
  <si>
    <t>2022.3-2023.8</t>
  </si>
  <si>
    <t>完成工程招标，办理完施工许可证</t>
  </si>
  <si>
    <t>新乡市教育局</t>
  </si>
  <si>
    <t>市教育局</t>
  </si>
  <si>
    <t>六</t>
  </si>
  <si>
    <t>生态环保项目</t>
  </si>
  <si>
    <t>循环经济项目</t>
  </si>
  <si>
    <t>辉县市黑臭水体整治与河道综合整治项目</t>
  </si>
  <si>
    <t>百泉河、文昌河完成黑臭水体整治及河两侧绿化建设，总长17公里</t>
  </si>
  <si>
    <t>2018.3-2021.11</t>
  </si>
  <si>
    <t>辉县市建设局</t>
  </si>
  <si>
    <t>辉县市污水处理厂提标改造工程</t>
  </si>
  <si>
    <t>孟庄污水处理厂提标改造为5万m/d,胡桥污水处理厂提标改造占地约60余亩,洪洲污水处理厂提标改造为2.5万m3/d</t>
  </si>
  <si>
    <t>2020.10-2021.6</t>
  </si>
  <si>
    <t>辉县市孟庄镇人民政府</t>
  </si>
  <si>
    <t>河南心连心化学工业集团股份有限公司尾气处理液项目</t>
  </si>
  <si>
    <t>溶液配液装置、溶液储存、溶液灌装装置、生产厂房、物流通道、办公楼等装置及设施，制液和灌装80万吨/年,年产80万吨尾气处理液项目</t>
  </si>
  <si>
    <t>2020.6-2021.11</t>
  </si>
  <si>
    <t>延津县第一污水处理厂提标改造工程</t>
  </si>
  <si>
    <t>新建曝气生物滤池、反硝化深床滤池、炭加载多效澄清池、脱水机房，更换现有设备，深度处理和回用水规模达到5万立方米/天</t>
  </si>
  <si>
    <t>2020.11-2021.12</t>
  </si>
  <si>
    <t>延津县住房和城乡建设局</t>
  </si>
  <si>
    <t>延津县第二污水处理厂提标改造工程</t>
  </si>
  <si>
    <t>新建提升泵站及在线监测间、臭氧接触池、曝气生物滤池、反硝化深床滤池、炭加载多效澄清池、储泥池及污泥脱水机房、加药间及配电室、臭氧发生间、液氧站、管理用房、大门及门卫及厂区配套工程</t>
  </si>
  <si>
    <t>新乡经济技术开发区绿色纤维专业园区污水处理厂项目</t>
  </si>
  <si>
    <t>规划面积126.97亩，设计规模5.0万吨/日</t>
  </si>
  <si>
    <t>河南豫兴隆环保科技有限公司</t>
  </si>
  <si>
    <t>封丘县畜禽粪污资源化利用项目</t>
  </si>
  <si>
    <t>总建筑面积4万㎡，主要建设原料库、发酵车间、生产车间、成品库及其他附属设施，年产生物有机肥10万吨</t>
  </si>
  <si>
    <t>车间建设，订购设备及调试，部分车间试生产</t>
  </si>
  <si>
    <t>河南省仨福众达绿色农业科技有限公司</t>
  </si>
  <si>
    <t>新乡市兴鹭水务有限公司 年产3650万吨工业用水项目</t>
  </si>
  <si>
    <t>供水能力10万吨/日的净水厂和配套的管路工程</t>
  </si>
  <si>
    <t>2020.10-2022.8</t>
  </si>
  <si>
    <t>管路安装完成</t>
  </si>
  <si>
    <t>新乡市兴鹭水务有限公司</t>
  </si>
  <si>
    <t>新乡县祥和环保科技有限公司造纸有机剩余物热能综合利用项目</t>
  </si>
  <si>
    <t>新建一台60t/hTFB气化焚烧炉，占地面积6000平米，建筑面积750平米，年处理造纸有机剩余物5.2万吨，年产蒸汽43万吨</t>
  </si>
  <si>
    <t>2021.4-2022.4</t>
  </si>
  <si>
    <t>基建完成，订购部分设备</t>
  </si>
  <si>
    <t>新乡县祥和环保科技有限公司</t>
  </si>
  <si>
    <t>原阳县生活垃圾焚烧发电项目</t>
  </si>
  <si>
    <r>
      <rPr>
        <sz val="10"/>
        <rFont val="宋体"/>
        <charset val="134"/>
      </rPr>
      <t>处理规模</t>
    </r>
    <r>
      <rPr>
        <sz val="10"/>
        <rFont val="宋体"/>
        <charset val="0"/>
      </rPr>
      <t xml:space="preserve"> 600 </t>
    </r>
    <r>
      <rPr>
        <sz val="10"/>
        <rFont val="宋体"/>
        <charset val="134"/>
      </rPr>
      <t>吨</t>
    </r>
    <r>
      <rPr>
        <sz val="10"/>
        <rFont val="宋体"/>
        <charset val="0"/>
      </rPr>
      <t>/</t>
    </r>
    <r>
      <rPr>
        <sz val="10"/>
        <rFont val="宋体"/>
        <charset val="134"/>
      </rPr>
      <t>日的生活垃圾焚烧厂，配置</t>
    </r>
    <r>
      <rPr>
        <sz val="10"/>
        <rFont val="宋体"/>
        <charset val="0"/>
      </rPr>
      <t xml:space="preserve"> </t>
    </r>
    <r>
      <rPr>
        <sz val="10"/>
        <rFont val="宋体"/>
        <charset val="134"/>
      </rPr>
      <t>炉排焚烧炉，汽轮发电机组、渗沥液处理站等，主要建构筑物包括生产区、辅助生产区、生活区、门卫室等</t>
    </r>
  </si>
  <si>
    <t>生产区厂房主体完成，设备安装达到50%，厂区基础设施完成60%</t>
  </si>
  <si>
    <t>原阳县康恒环保能源有限公司</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</si>
</sst>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_);[Red]\(0\)"/>
  </numFmts>
  <fonts count="36">
    <font>
      <sz val="10"/>
      <name val="Arial"/>
      <charset val="0"/>
    </font>
    <font>
      <sz val="8"/>
      <name val="Arial"/>
      <charset val="0"/>
    </font>
    <font>
      <sz val="10"/>
      <name val="黑体"/>
      <charset val="0"/>
    </font>
    <font>
      <sz val="10"/>
      <name val="宋体"/>
      <charset val="0"/>
    </font>
    <font>
      <sz val="10"/>
      <name val="宋体"/>
      <charset val="134"/>
    </font>
    <font>
      <b/>
      <sz val="10"/>
      <name val="宋体"/>
      <charset val="0"/>
    </font>
    <font>
      <sz val="10"/>
      <color theme="1"/>
      <name val="宋体"/>
      <charset val="134"/>
    </font>
    <font>
      <b/>
      <sz val="10"/>
      <name val="宋体"/>
      <charset val="134"/>
    </font>
    <font>
      <sz val="8"/>
      <name val="宋体"/>
      <charset val="0"/>
    </font>
    <font>
      <b/>
      <sz val="22"/>
      <name val="宋体"/>
      <charset val="0"/>
    </font>
    <font>
      <b/>
      <sz val="8"/>
      <name val="宋体"/>
      <charset val="134"/>
    </font>
    <font>
      <b/>
      <sz val="8"/>
      <name val="Times New Roman"/>
      <charset val="0"/>
    </font>
    <font>
      <b/>
      <sz val="10"/>
      <name val="黑体"/>
      <charset val="0"/>
    </font>
    <font>
      <b/>
      <sz val="10"/>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Times New Roman"/>
      <charset val="0"/>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pplyNumberFormat="0" applyFont="0" applyFill="0" applyBorder="0" applyAlignment="0" applyProtection="0"/>
    <xf numFmtId="42" fontId="18" fillId="0" borderId="0" applyFont="0" applyFill="0" applyBorder="0" applyAlignment="0" applyProtection="0">
      <alignment vertical="center"/>
    </xf>
    <xf numFmtId="0" fontId="14" fillId="28" borderId="0" applyNumberFormat="0" applyBorder="0" applyAlignment="0" applyProtection="0">
      <alignment vertical="center"/>
    </xf>
    <xf numFmtId="0" fontId="31" fillId="25"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8" borderId="0" applyNumberFormat="0" applyBorder="0" applyAlignment="0" applyProtection="0">
      <alignment vertical="center"/>
    </xf>
    <xf numFmtId="0" fontId="22" fillId="12" borderId="0" applyNumberFormat="0" applyBorder="0" applyAlignment="0" applyProtection="0">
      <alignment vertical="center"/>
    </xf>
    <xf numFmtId="43" fontId="18" fillId="0" borderId="0" applyFont="0" applyFill="0" applyBorder="0" applyAlignment="0" applyProtection="0">
      <alignment vertical="center"/>
    </xf>
    <xf numFmtId="0" fontId="23" fillId="31"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7" borderId="14" applyNumberFormat="0" applyFont="0" applyAlignment="0" applyProtection="0">
      <alignment vertical="center"/>
    </xf>
    <xf numFmtId="0" fontId="23" fillId="2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2" applyNumberFormat="0" applyFill="0" applyAlignment="0" applyProtection="0">
      <alignment vertical="center"/>
    </xf>
    <xf numFmtId="0" fontId="16" fillId="0" borderId="12" applyNumberFormat="0" applyFill="0" applyAlignment="0" applyProtection="0">
      <alignment vertical="center"/>
    </xf>
    <xf numFmtId="0" fontId="23" fillId="30" borderId="0" applyNumberFormat="0" applyBorder="0" applyAlignment="0" applyProtection="0">
      <alignment vertical="center"/>
    </xf>
    <xf numFmtId="0" fontId="20" fillId="0" borderId="16" applyNumberFormat="0" applyFill="0" applyAlignment="0" applyProtection="0">
      <alignment vertical="center"/>
    </xf>
    <xf numFmtId="0" fontId="23" fillId="23" borderId="0" applyNumberFormat="0" applyBorder="0" applyAlignment="0" applyProtection="0">
      <alignment vertical="center"/>
    </xf>
    <xf numFmtId="0" fontId="25" fillId="16" borderId="13" applyNumberFormat="0" applyAlignment="0" applyProtection="0">
      <alignment vertical="center"/>
    </xf>
    <xf numFmtId="0" fontId="33" fillId="16" borderId="17" applyNumberFormat="0" applyAlignment="0" applyProtection="0">
      <alignment vertical="center"/>
    </xf>
    <xf numFmtId="0" fontId="15" fillId="7" borderId="11" applyNumberFormat="0" applyAlignment="0" applyProtection="0">
      <alignment vertical="center"/>
    </xf>
    <xf numFmtId="0" fontId="14" fillId="35" borderId="0" applyNumberFormat="0" applyBorder="0" applyAlignment="0" applyProtection="0">
      <alignment vertical="center"/>
    </xf>
    <xf numFmtId="0" fontId="23" fillId="20" borderId="0" applyNumberFormat="0" applyBorder="0" applyAlignment="0" applyProtection="0">
      <alignment vertical="center"/>
    </xf>
    <xf numFmtId="0" fontId="34" fillId="0" borderId="18" applyNumberFormat="0" applyFill="0" applyAlignment="0" applyProtection="0">
      <alignment vertical="center"/>
    </xf>
    <xf numFmtId="0" fontId="27" fillId="0" borderId="15" applyNumberFormat="0" applyFill="0" applyAlignment="0" applyProtection="0">
      <alignment vertical="center"/>
    </xf>
    <xf numFmtId="0" fontId="35" fillId="34" borderId="0" applyNumberFormat="0" applyBorder="0" applyAlignment="0" applyProtection="0">
      <alignment vertical="center"/>
    </xf>
    <xf numFmtId="0" fontId="24" fillId="0" borderId="0"/>
    <xf numFmtId="0" fontId="30" fillId="22" borderId="0" applyNumberFormat="0" applyBorder="0" applyAlignment="0" applyProtection="0">
      <alignment vertical="center"/>
    </xf>
    <xf numFmtId="0" fontId="14" fillId="27" borderId="0" applyNumberFormat="0" applyBorder="0" applyAlignment="0" applyProtection="0">
      <alignment vertical="center"/>
    </xf>
    <xf numFmtId="0" fontId="23" fillId="15" borderId="0" applyNumberFormat="0" applyBorder="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14" fillId="33" borderId="0" applyNumberFormat="0" applyBorder="0" applyAlignment="0" applyProtection="0">
      <alignment vertical="center"/>
    </xf>
    <xf numFmtId="0" fontId="14" fillId="11"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23" fillId="13" borderId="0" applyNumberFormat="0" applyBorder="0" applyAlignment="0" applyProtection="0">
      <alignment vertical="center"/>
    </xf>
    <xf numFmtId="0" fontId="14" fillId="5" borderId="0" applyNumberFormat="0" applyBorder="0" applyAlignment="0" applyProtection="0">
      <alignment vertical="center"/>
    </xf>
    <xf numFmtId="0" fontId="23" fillId="29" borderId="0" applyNumberFormat="0" applyBorder="0" applyAlignment="0" applyProtection="0">
      <alignment vertical="center"/>
    </xf>
    <xf numFmtId="0" fontId="23" fillId="18" borderId="0" applyNumberFormat="0" applyBorder="0" applyAlignment="0" applyProtection="0">
      <alignment vertical="center"/>
    </xf>
    <xf numFmtId="0" fontId="32" fillId="0" borderId="0">
      <alignment vertical="center"/>
    </xf>
    <xf numFmtId="0" fontId="14" fillId="9" borderId="0" applyNumberFormat="0" applyBorder="0" applyAlignment="0" applyProtection="0">
      <alignment vertical="center"/>
    </xf>
    <xf numFmtId="0" fontId="23" fillId="21" borderId="0" applyNumberFormat="0" applyBorder="0" applyAlignment="0" applyProtection="0">
      <alignment vertical="center"/>
    </xf>
  </cellStyleXfs>
  <cellXfs count="125">
    <xf numFmtId="0" fontId="0" fillId="0" borderId="0" xfId="0"/>
    <xf numFmtId="0" fontId="1" fillId="0" borderId="0" xfId="0" applyNumberFormat="1" applyFont="1" applyFill="1" applyBorder="1" applyAlignment="1"/>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49" fontId="3" fillId="0" borderId="0" xfId="0" applyNumberFormat="1" applyFont="1" applyFill="1" applyBorder="1" applyAlignment="1"/>
    <xf numFmtId="0" fontId="4" fillId="0" borderId="0" xfId="0" applyNumberFormat="1" applyFont="1" applyFill="1" applyBorder="1" applyAlignment="1">
      <alignment horizontal="center" vertical="center"/>
    </xf>
    <xf numFmtId="0" fontId="3" fillId="0" borderId="0" xfId="0" applyNumberFormat="1" applyFont="1" applyFill="1" applyBorder="1" applyAlignment="1"/>
    <xf numFmtId="0" fontId="4" fillId="0" borderId="0" xfId="0" applyNumberFormat="1" applyFont="1" applyFill="1" applyBorder="1" applyAlignment="1">
      <alignment vertical="center"/>
    </xf>
    <xf numFmtId="0" fontId="4" fillId="0" borderId="0" xfId="0" applyNumberFormat="1" applyFont="1" applyFill="1" applyBorder="1" applyAlignment="1"/>
    <xf numFmtId="0"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xf numFmtId="49" fontId="5" fillId="0" borderId="0" xfId="0" applyNumberFormat="1" applyFont="1" applyFill="1" applyBorder="1" applyAlignment="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xf>
    <xf numFmtId="0" fontId="8"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Border="1" applyAlignment="1">
      <alignment horizontal="center"/>
    </xf>
    <xf numFmtId="0" fontId="9" fillId="2" borderId="0" xfId="0" applyFont="1" applyFill="1" applyBorder="1" applyAlignment="1">
      <alignment horizontal="center" vertical="center" wrapText="1"/>
    </xf>
    <xf numFmtId="0" fontId="10" fillId="2"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wrapText="1"/>
    </xf>
    <xf numFmtId="0" fontId="11" fillId="2" borderId="0" xfId="0" applyFont="1" applyFill="1" applyBorder="1" applyAlignment="1">
      <alignment horizontal="center" wrapText="1"/>
    </xf>
    <xf numFmtId="0" fontId="5" fillId="2" borderId="0" xfId="0" applyFont="1" applyFill="1" applyBorder="1" applyAlignment="1">
      <alignment horizontal="righ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horizontal="center" vertical="center" wrapText="1"/>
    </xf>
    <xf numFmtId="177" fontId="4" fillId="2" borderId="1" xfId="0" applyNumberFormat="1" applyFont="1" applyFill="1" applyBorder="1" applyAlignment="1" applyProtection="1">
      <alignment horizontal="center" vertical="center" wrapText="1"/>
    </xf>
    <xf numFmtId="0" fontId="4" fillId="2" borderId="1" xfId="48" applyFont="1" applyFill="1" applyBorder="1" applyAlignment="1">
      <alignment horizontal="left" vertical="center" wrapText="1"/>
    </xf>
    <xf numFmtId="49" fontId="4" fillId="2" borderId="1" xfId="48" applyNumberFormat="1" applyFont="1" applyFill="1" applyBorder="1" applyAlignment="1">
      <alignment horizontal="center" vertical="center" wrapText="1"/>
    </xf>
    <xf numFmtId="176" fontId="4" fillId="2" borderId="1" xfId="48"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3" borderId="1" xfId="0" applyNumberFormat="1" applyFont="1" applyFill="1" applyBorder="1" applyAlignment="1" applyProtection="1">
      <alignment vertical="center" wrapText="1"/>
    </xf>
    <xf numFmtId="0" fontId="4" fillId="3"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4" fillId="0" borderId="1" xfId="0" applyNumberFormat="1" applyFont="1" applyFill="1" applyBorder="1" applyAlignment="1">
      <alignment horizontal="left" vertical="center"/>
    </xf>
    <xf numFmtId="0" fontId="3" fillId="0" borderId="0" xfId="0" applyFont="1" applyBorder="1"/>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2" borderId="1" xfId="48"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4" fillId="0" borderId="1" xfId="1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0" xfId="0" applyFont="1" applyBorder="1"/>
    <xf numFmtId="0" fontId="7" fillId="3" borderId="1" xfId="0" applyNumberFormat="1" applyFont="1" applyFill="1" applyBorder="1" applyAlignment="1">
      <alignment horizontal="center" vertical="center" wrapText="1"/>
    </xf>
    <xf numFmtId="0" fontId="3" fillId="2" borderId="0" xfId="0" applyNumberFormat="1" applyFont="1" applyFill="1" applyBorder="1" applyAlignment="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3" fillId="0"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4"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xf>
    <xf numFmtId="49" fontId="4" fillId="3" borderId="1"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0" fontId="7"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xf>
    <xf numFmtId="0" fontId="7" fillId="0" borderId="1"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普通_活用表_亿元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河南（88号核对计划）" xfId="48"/>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216"/>
  <sheetViews>
    <sheetView tabSelected="1" topLeftCell="A190" workbookViewId="0">
      <selection activeCell="F197" sqref="F197"/>
    </sheetView>
  </sheetViews>
  <sheetFormatPr defaultColWidth="9.14285714285714" defaultRowHeight="12.75"/>
  <cols>
    <col min="1" max="1" width="4.57142857142857" style="24" customWidth="1"/>
    <col min="2" max="2" width="23" style="25" customWidth="1"/>
    <col min="3" max="3" width="29.7142857142857" style="25" customWidth="1"/>
    <col min="4" max="4" width="9.71428571428571" style="26" customWidth="1"/>
    <col min="5" max="5" width="13.2857142857143" style="25" customWidth="1"/>
    <col min="6" max="6" width="14.5714285714286" style="25" customWidth="1"/>
    <col min="7" max="7" width="25" style="25" customWidth="1"/>
    <col min="8" max="8" width="12.4285714285714" style="25" customWidth="1"/>
    <col min="9" max="9" width="9.28571428571429" style="25" customWidth="1"/>
    <col min="10" max="16384" width="9.14285714285714" style="25"/>
  </cols>
  <sheetData>
    <row r="1" ht="40" customHeight="1" spans="1:9">
      <c r="A1" s="27" t="s">
        <v>0</v>
      </c>
      <c r="B1" s="27"/>
      <c r="C1" s="27"/>
      <c r="D1" s="27"/>
      <c r="E1" s="27"/>
      <c r="F1" s="27"/>
      <c r="G1" s="27"/>
      <c r="H1" s="27"/>
      <c r="I1" s="27"/>
    </row>
    <row r="2" s="1" customFormat="1" ht="15" customHeight="1" spans="1:9">
      <c r="A2" s="28"/>
      <c r="B2" s="29"/>
      <c r="C2" s="29"/>
      <c r="D2" s="30"/>
      <c r="E2" s="30"/>
      <c r="F2" s="30"/>
      <c r="G2" s="30"/>
      <c r="H2" s="31" t="s">
        <v>1</v>
      </c>
      <c r="I2" s="75"/>
    </row>
    <row r="3" s="2" customFormat="1" ht="29" customHeight="1" spans="1:9">
      <c r="A3" s="32" t="s">
        <v>2</v>
      </c>
      <c r="B3" s="33" t="s">
        <v>3</v>
      </c>
      <c r="C3" s="33" t="s">
        <v>4</v>
      </c>
      <c r="D3" s="33" t="s">
        <v>5</v>
      </c>
      <c r="E3" s="33" t="s">
        <v>6</v>
      </c>
      <c r="F3" s="32" t="s">
        <v>7</v>
      </c>
      <c r="G3" s="32"/>
      <c r="H3" s="33" t="s">
        <v>8</v>
      </c>
      <c r="I3" s="33" t="s">
        <v>9</v>
      </c>
    </row>
    <row r="4" s="2" customFormat="1" ht="33" customHeight="1" spans="1:9">
      <c r="A4" s="32"/>
      <c r="B4" s="33"/>
      <c r="C4" s="33"/>
      <c r="D4" s="33"/>
      <c r="E4" s="33"/>
      <c r="F4" s="33" t="s">
        <v>10</v>
      </c>
      <c r="G4" s="33" t="s">
        <v>11</v>
      </c>
      <c r="H4" s="33"/>
      <c r="I4" s="33"/>
    </row>
    <row r="5" s="3" customFormat="1" ht="22" customHeight="1" spans="1:9">
      <c r="A5" s="34"/>
      <c r="B5" s="34"/>
      <c r="C5" s="35">
        <f>C6+C109+C121+C148+C180+C198</f>
        <v>158</v>
      </c>
      <c r="D5" s="35"/>
      <c r="E5" s="35">
        <f>E6+E109+E121+E148+E180+E198</f>
        <v>11478712</v>
      </c>
      <c r="F5" s="35">
        <f>F6+F109+F121+F148+F180+F198</f>
        <v>2764944</v>
      </c>
      <c r="G5" s="34"/>
      <c r="H5" s="34"/>
      <c r="I5" s="34"/>
    </row>
    <row r="6" s="4" customFormat="1" ht="27" customHeight="1" spans="1:9">
      <c r="A6" s="36" t="s">
        <v>12</v>
      </c>
      <c r="B6" s="36" t="s">
        <v>13</v>
      </c>
      <c r="C6" s="36">
        <v>91</v>
      </c>
      <c r="D6" s="37"/>
      <c r="E6" s="36">
        <f>E7+E80+E103</f>
        <v>4519910</v>
      </c>
      <c r="F6" s="36">
        <f>F7+F80+F103</f>
        <v>1463507</v>
      </c>
      <c r="G6" s="38"/>
      <c r="H6" s="38"/>
      <c r="I6" s="38"/>
    </row>
    <row r="7" s="4" customFormat="1" ht="27" customHeight="1" spans="1:9">
      <c r="A7" s="36" t="s">
        <v>14</v>
      </c>
      <c r="B7" s="36" t="s">
        <v>15</v>
      </c>
      <c r="C7" s="36">
        <v>69</v>
      </c>
      <c r="D7" s="37"/>
      <c r="E7" s="36">
        <f>E8+E22+E48</f>
        <v>3104167</v>
      </c>
      <c r="F7" s="36">
        <f>F8+F22+F48</f>
        <v>1068827</v>
      </c>
      <c r="G7" s="38"/>
      <c r="H7" s="38"/>
      <c r="I7" s="38"/>
    </row>
    <row r="8" s="4" customFormat="1" ht="27" customHeight="1" spans="1:9">
      <c r="A8" s="39" t="s">
        <v>16</v>
      </c>
      <c r="B8" s="36" t="s">
        <v>17</v>
      </c>
      <c r="C8" s="36">
        <v>13</v>
      </c>
      <c r="D8" s="37"/>
      <c r="E8" s="36">
        <f>SUM(E9:E21)</f>
        <v>378557</v>
      </c>
      <c r="F8" s="36">
        <f>SUM(F9:F21)</f>
        <v>190757</v>
      </c>
      <c r="G8" s="38"/>
      <c r="H8" s="38"/>
      <c r="I8" s="38"/>
    </row>
    <row r="9" s="3" customFormat="1" ht="70" customHeight="1" spans="1:9">
      <c r="A9" s="40">
        <v>1</v>
      </c>
      <c r="B9" s="41" t="s">
        <v>18</v>
      </c>
      <c r="C9" s="41" t="s">
        <v>19</v>
      </c>
      <c r="D9" s="42" t="s">
        <v>20</v>
      </c>
      <c r="E9" s="41">
        <v>26000</v>
      </c>
      <c r="F9" s="43">
        <v>8000</v>
      </c>
      <c r="G9" s="41" t="s">
        <v>21</v>
      </c>
      <c r="H9" s="41" t="s">
        <v>22</v>
      </c>
      <c r="I9" s="41" t="s">
        <v>23</v>
      </c>
    </row>
    <row r="10" s="3" customFormat="1" ht="74" customHeight="1" spans="1:9">
      <c r="A10" s="40">
        <v>2</v>
      </c>
      <c r="B10" s="41" t="s">
        <v>24</v>
      </c>
      <c r="C10" s="41" t="s">
        <v>25</v>
      </c>
      <c r="D10" s="41" t="s">
        <v>26</v>
      </c>
      <c r="E10" s="41">
        <v>16000</v>
      </c>
      <c r="F10" s="43">
        <v>9500</v>
      </c>
      <c r="G10" s="41" t="s">
        <v>21</v>
      </c>
      <c r="H10" s="41" t="s">
        <v>27</v>
      </c>
      <c r="I10" s="41" t="s">
        <v>23</v>
      </c>
    </row>
    <row r="11" s="4" customFormat="1" ht="67" customHeight="1" spans="1:9">
      <c r="A11" s="40">
        <v>3</v>
      </c>
      <c r="B11" s="44" t="s">
        <v>28</v>
      </c>
      <c r="C11" s="44" t="s">
        <v>29</v>
      </c>
      <c r="D11" s="44" t="s">
        <v>26</v>
      </c>
      <c r="E11" s="45">
        <v>12000</v>
      </c>
      <c r="F11" s="46">
        <v>8000</v>
      </c>
      <c r="G11" s="46" t="s">
        <v>21</v>
      </c>
      <c r="H11" s="46" t="s">
        <v>30</v>
      </c>
      <c r="I11" s="46" t="s">
        <v>31</v>
      </c>
    </row>
    <row r="12" s="5" customFormat="1" ht="55" customHeight="1" spans="1:9">
      <c r="A12" s="40">
        <v>4</v>
      </c>
      <c r="B12" s="47" t="s">
        <v>32</v>
      </c>
      <c r="C12" s="47" t="s">
        <v>33</v>
      </c>
      <c r="D12" s="47" t="s">
        <v>34</v>
      </c>
      <c r="E12" s="41">
        <v>15000</v>
      </c>
      <c r="F12" s="41">
        <v>10000</v>
      </c>
      <c r="G12" s="47" t="s">
        <v>21</v>
      </c>
      <c r="H12" s="47" t="s">
        <v>35</v>
      </c>
      <c r="I12" s="37" t="s">
        <v>36</v>
      </c>
    </row>
    <row r="13" s="6" customFormat="1" ht="64" customHeight="1" spans="1:9">
      <c r="A13" s="40">
        <v>5</v>
      </c>
      <c r="B13" s="48" t="s">
        <v>37</v>
      </c>
      <c r="C13" s="48" t="s">
        <v>38</v>
      </c>
      <c r="D13" s="41" t="s">
        <v>39</v>
      </c>
      <c r="E13" s="41">
        <v>15000</v>
      </c>
      <c r="F13" s="41">
        <v>10000</v>
      </c>
      <c r="G13" s="41" t="s">
        <v>21</v>
      </c>
      <c r="H13" s="41" t="s">
        <v>40</v>
      </c>
      <c r="I13" s="41" t="s">
        <v>41</v>
      </c>
    </row>
    <row r="14" s="7" customFormat="1" ht="77" customHeight="1" spans="1:9">
      <c r="A14" s="40">
        <v>6</v>
      </c>
      <c r="B14" s="46" t="s">
        <v>42</v>
      </c>
      <c r="C14" s="46" t="s">
        <v>43</v>
      </c>
      <c r="D14" s="46" t="s">
        <v>44</v>
      </c>
      <c r="E14" s="43">
        <v>60800</v>
      </c>
      <c r="F14" s="49">
        <v>22800</v>
      </c>
      <c r="G14" s="46" t="s">
        <v>21</v>
      </c>
      <c r="H14" s="46" t="s">
        <v>45</v>
      </c>
      <c r="I14" s="76" t="s">
        <v>46</v>
      </c>
    </row>
    <row r="15" s="8" customFormat="1" ht="66" customHeight="1" spans="1:9">
      <c r="A15" s="40">
        <v>7</v>
      </c>
      <c r="B15" s="41" t="s">
        <v>47</v>
      </c>
      <c r="C15" s="41" t="s">
        <v>48</v>
      </c>
      <c r="D15" s="41" t="s">
        <v>49</v>
      </c>
      <c r="E15" s="41">
        <v>60000</v>
      </c>
      <c r="F15" s="41">
        <v>17000</v>
      </c>
      <c r="G15" s="41" t="s">
        <v>21</v>
      </c>
      <c r="H15" s="41" t="s">
        <v>50</v>
      </c>
      <c r="I15" s="56" t="s">
        <v>51</v>
      </c>
    </row>
    <row r="16" s="7" customFormat="1" ht="58" customHeight="1" spans="1:9">
      <c r="A16" s="40">
        <v>8</v>
      </c>
      <c r="B16" s="41" t="s">
        <v>52</v>
      </c>
      <c r="C16" s="41" t="s">
        <v>53</v>
      </c>
      <c r="D16" s="41" t="s">
        <v>34</v>
      </c>
      <c r="E16" s="41">
        <v>30000</v>
      </c>
      <c r="F16" s="41">
        <v>20000</v>
      </c>
      <c r="G16" s="50" t="s">
        <v>21</v>
      </c>
      <c r="H16" s="41" t="s">
        <v>54</v>
      </c>
      <c r="I16" s="41" t="s">
        <v>55</v>
      </c>
    </row>
    <row r="17" s="9" customFormat="1" ht="54" customHeight="1" spans="1:210">
      <c r="A17" s="40">
        <v>9</v>
      </c>
      <c r="B17" s="41" t="s">
        <v>56</v>
      </c>
      <c r="C17" s="48" t="s">
        <v>57</v>
      </c>
      <c r="D17" s="41" t="s">
        <v>49</v>
      </c>
      <c r="E17" s="41">
        <v>32500</v>
      </c>
      <c r="F17" s="41">
        <v>4500</v>
      </c>
      <c r="G17" s="41" t="s">
        <v>21</v>
      </c>
      <c r="H17" s="51" t="s">
        <v>58</v>
      </c>
      <c r="I17" s="37" t="s">
        <v>59</v>
      </c>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row>
    <row r="18" s="6" customFormat="1" ht="59" customHeight="1" spans="1:210">
      <c r="A18" s="40">
        <v>10</v>
      </c>
      <c r="B18" s="48" t="s">
        <v>60</v>
      </c>
      <c r="C18" s="48" t="s">
        <v>61</v>
      </c>
      <c r="D18" s="41" t="s">
        <v>62</v>
      </c>
      <c r="E18" s="43">
        <v>13000</v>
      </c>
      <c r="F18" s="43">
        <v>5200</v>
      </c>
      <c r="G18" s="41" t="s">
        <v>21</v>
      </c>
      <c r="H18" s="51" t="s">
        <v>63</v>
      </c>
      <c r="I18" s="37" t="s">
        <v>59</v>
      </c>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row>
    <row r="19" s="7" customFormat="1" ht="54" customHeight="1" spans="1:9">
      <c r="A19" s="40">
        <v>11</v>
      </c>
      <c r="B19" s="48" t="s">
        <v>64</v>
      </c>
      <c r="C19" s="52" t="s">
        <v>65</v>
      </c>
      <c r="D19" s="41" t="s">
        <v>66</v>
      </c>
      <c r="E19" s="43">
        <v>10000</v>
      </c>
      <c r="F19" s="43">
        <v>2500</v>
      </c>
      <c r="G19" s="41" t="s">
        <v>21</v>
      </c>
      <c r="H19" s="51" t="s">
        <v>67</v>
      </c>
      <c r="I19" s="37" t="s">
        <v>59</v>
      </c>
    </row>
    <row r="20" s="7" customFormat="1" ht="45" customHeight="1" spans="1:9">
      <c r="A20" s="40">
        <v>12</v>
      </c>
      <c r="B20" s="41" t="s">
        <v>68</v>
      </c>
      <c r="C20" s="41" t="s">
        <v>69</v>
      </c>
      <c r="D20" s="41" t="s">
        <v>70</v>
      </c>
      <c r="E20" s="41">
        <v>58257</v>
      </c>
      <c r="F20" s="41">
        <v>51257</v>
      </c>
      <c r="G20" s="41" t="s">
        <v>21</v>
      </c>
      <c r="H20" s="41" t="s">
        <v>71</v>
      </c>
      <c r="I20" s="41" t="s">
        <v>72</v>
      </c>
    </row>
    <row r="21" s="9" customFormat="1" ht="52" customHeight="1" spans="1:9">
      <c r="A21" s="40">
        <v>13</v>
      </c>
      <c r="B21" s="41" t="s">
        <v>73</v>
      </c>
      <c r="C21" s="48" t="s">
        <v>74</v>
      </c>
      <c r="D21" s="41" t="s">
        <v>75</v>
      </c>
      <c r="E21" s="41">
        <v>30000</v>
      </c>
      <c r="F21" s="41">
        <v>22000</v>
      </c>
      <c r="G21" s="41" t="s">
        <v>21</v>
      </c>
      <c r="H21" s="41" t="s">
        <v>76</v>
      </c>
      <c r="I21" s="41" t="s">
        <v>77</v>
      </c>
    </row>
    <row r="22" s="10" customFormat="1" ht="17" customHeight="1" spans="1:9">
      <c r="A22" s="53" t="s">
        <v>78</v>
      </c>
      <c r="B22" s="54" t="s">
        <v>79</v>
      </c>
      <c r="C22" s="54">
        <v>25</v>
      </c>
      <c r="D22" s="54"/>
      <c r="E22" s="55">
        <f>SUM(E23:E47)</f>
        <v>1265119</v>
      </c>
      <c r="F22" s="55">
        <f>SUM(F23:F47)</f>
        <v>424070</v>
      </c>
      <c r="G22" s="54"/>
      <c r="H22" s="54"/>
      <c r="I22" s="54"/>
    </row>
    <row r="23" s="3" customFormat="1" ht="69" customHeight="1" spans="1:9">
      <c r="A23" s="40">
        <v>14</v>
      </c>
      <c r="B23" s="41" t="s">
        <v>80</v>
      </c>
      <c r="C23" s="41" t="s">
        <v>81</v>
      </c>
      <c r="D23" s="41" t="s">
        <v>82</v>
      </c>
      <c r="E23" s="41">
        <v>100000</v>
      </c>
      <c r="F23" s="43">
        <v>30000</v>
      </c>
      <c r="G23" s="41" t="s">
        <v>83</v>
      </c>
      <c r="H23" s="41" t="s">
        <v>84</v>
      </c>
      <c r="I23" s="41" t="s">
        <v>23</v>
      </c>
    </row>
    <row r="24" s="3" customFormat="1" ht="63" customHeight="1" spans="1:9">
      <c r="A24" s="40">
        <v>15</v>
      </c>
      <c r="B24" s="41" t="s">
        <v>85</v>
      </c>
      <c r="C24" s="41" t="s">
        <v>86</v>
      </c>
      <c r="D24" s="56" t="s">
        <v>87</v>
      </c>
      <c r="E24" s="41">
        <v>15000</v>
      </c>
      <c r="F24" s="43">
        <v>5000</v>
      </c>
      <c r="G24" s="41" t="s">
        <v>88</v>
      </c>
      <c r="H24" s="41" t="s">
        <v>89</v>
      </c>
      <c r="I24" s="41" t="s">
        <v>23</v>
      </c>
    </row>
    <row r="25" s="3" customFormat="1" ht="75" customHeight="1" spans="1:9">
      <c r="A25" s="40">
        <v>16</v>
      </c>
      <c r="B25" s="41" t="s">
        <v>90</v>
      </c>
      <c r="C25" s="41" t="s">
        <v>91</v>
      </c>
      <c r="D25" s="41" t="s">
        <v>92</v>
      </c>
      <c r="E25" s="41">
        <v>12000</v>
      </c>
      <c r="F25" s="43">
        <v>3600</v>
      </c>
      <c r="G25" s="41" t="s">
        <v>93</v>
      </c>
      <c r="H25" s="41" t="s">
        <v>94</v>
      </c>
      <c r="I25" s="41" t="s">
        <v>23</v>
      </c>
    </row>
    <row r="26" s="9" customFormat="1" ht="75" customHeight="1" spans="1:9">
      <c r="A26" s="40">
        <v>17</v>
      </c>
      <c r="B26" s="41" t="s">
        <v>95</v>
      </c>
      <c r="C26" s="41" t="s">
        <v>96</v>
      </c>
      <c r="D26" s="37" t="s">
        <v>97</v>
      </c>
      <c r="E26" s="43">
        <v>47380</v>
      </c>
      <c r="F26" s="43">
        <v>16000</v>
      </c>
      <c r="G26" s="37" t="s">
        <v>98</v>
      </c>
      <c r="H26" s="37" t="s">
        <v>99</v>
      </c>
      <c r="I26" s="41" t="s">
        <v>100</v>
      </c>
    </row>
    <row r="27" s="6" customFormat="1" ht="48" customHeight="1" spans="1:9">
      <c r="A27" s="57">
        <v>18</v>
      </c>
      <c r="B27" s="58" t="s">
        <v>101</v>
      </c>
      <c r="C27" s="58" t="s">
        <v>102</v>
      </c>
      <c r="D27" s="59" t="s">
        <v>103</v>
      </c>
      <c r="E27" s="59">
        <v>60000</v>
      </c>
      <c r="F27" s="59">
        <v>14120</v>
      </c>
      <c r="G27" s="59" t="s">
        <v>104</v>
      </c>
      <c r="H27" s="59" t="s">
        <v>105</v>
      </c>
      <c r="I27" s="58" t="s">
        <v>100</v>
      </c>
    </row>
    <row r="28" s="6" customFormat="1" ht="66" customHeight="1" spans="1:9">
      <c r="A28" s="40">
        <v>19</v>
      </c>
      <c r="B28" s="41" t="s">
        <v>106</v>
      </c>
      <c r="C28" s="41" t="s">
        <v>107</v>
      </c>
      <c r="D28" s="41" t="s">
        <v>108</v>
      </c>
      <c r="E28" s="43">
        <v>45450</v>
      </c>
      <c r="F28" s="43">
        <v>12000</v>
      </c>
      <c r="G28" s="41" t="s">
        <v>109</v>
      </c>
      <c r="H28" s="41" t="s">
        <v>110</v>
      </c>
      <c r="I28" s="41" t="s">
        <v>100</v>
      </c>
    </row>
    <row r="29" s="9" customFormat="1" ht="61" customHeight="1" spans="1:9">
      <c r="A29" s="40">
        <v>20</v>
      </c>
      <c r="B29" s="41" t="s">
        <v>111</v>
      </c>
      <c r="C29" s="37" t="s">
        <v>112</v>
      </c>
      <c r="D29" s="37" t="s">
        <v>113</v>
      </c>
      <c r="E29" s="37">
        <v>58000</v>
      </c>
      <c r="F29" s="37">
        <v>11000</v>
      </c>
      <c r="G29" s="37" t="s">
        <v>114</v>
      </c>
      <c r="H29" s="37" t="s">
        <v>115</v>
      </c>
      <c r="I29" s="41" t="s">
        <v>100</v>
      </c>
    </row>
    <row r="30" s="7" customFormat="1" ht="63" customHeight="1" spans="1:9">
      <c r="A30" s="60">
        <v>21</v>
      </c>
      <c r="B30" s="61" t="s">
        <v>116</v>
      </c>
      <c r="C30" s="61" t="s">
        <v>117</v>
      </c>
      <c r="D30" s="62" t="s">
        <v>118</v>
      </c>
      <c r="E30" s="62">
        <v>30000</v>
      </c>
      <c r="F30" s="62">
        <v>10000</v>
      </c>
      <c r="G30" s="62" t="s">
        <v>119</v>
      </c>
      <c r="H30" s="62" t="s">
        <v>120</v>
      </c>
      <c r="I30" s="62" t="s">
        <v>121</v>
      </c>
    </row>
    <row r="31" s="7" customFormat="1" ht="60" customHeight="1" spans="1:9">
      <c r="A31" s="40">
        <v>22</v>
      </c>
      <c r="B31" s="48" t="s">
        <v>122</v>
      </c>
      <c r="C31" s="48" t="s">
        <v>123</v>
      </c>
      <c r="D31" s="41" t="s">
        <v>124</v>
      </c>
      <c r="E31" s="41">
        <v>25200</v>
      </c>
      <c r="F31" s="41">
        <v>8000</v>
      </c>
      <c r="G31" s="41" t="s">
        <v>125</v>
      </c>
      <c r="H31" s="41" t="s">
        <v>126</v>
      </c>
      <c r="I31" s="41" t="s">
        <v>121</v>
      </c>
    </row>
    <row r="32" s="7" customFormat="1" ht="73" customHeight="1" spans="1:9">
      <c r="A32" s="40">
        <v>23</v>
      </c>
      <c r="B32" s="48" t="s">
        <v>127</v>
      </c>
      <c r="C32" s="48" t="s">
        <v>128</v>
      </c>
      <c r="D32" s="41" t="s">
        <v>129</v>
      </c>
      <c r="E32" s="41">
        <v>60000</v>
      </c>
      <c r="F32" s="41">
        <v>20000</v>
      </c>
      <c r="G32" s="41" t="s">
        <v>130</v>
      </c>
      <c r="H32" s="41" t="s">
        <v>131</v>
      </c>
      <c r="I32" s="41" t="s">
        <v>121</v>
      </c>
    </row>
    <row r="33" s="7" customFormat="1" ht="55" customHeight="1" spans="1:9">
      <c r="A33" s="40">
        <v>24</v>
      </c>
      <c r="B33" s="48" t="s">
        <v>132</v>
      </c>
      <c r="C33" s="48" t="s">
        <v>133</v>
      </c>
      <c r="D33" s="41" t="s">
        <v>134</v>
      </c>
      <c r="E33" s="41">
        <v>12000</v>
      </c>
      <c r="F33" s="41">
        <v>5000</v>
      </c>
      <c r="G33" s="41" t="s">
        <v>135</v>
      </c>
      <c r="H33" s="41" t="s">
        <v>136</v>
      </c>
      <c r="I33" s="41" t="s">
        <v>121</v>
      </c>
    </row>
    <row r="34" s="7" customFormat="1" ht="63" customHeight="1" spans="1:9">
      <c r="A34" s="40">
        <v>25</v>
      </c>
      <c r="B34" s="37" t="s">
        <v>137</v>
      </c>
      <c r="C34" s="47" t="s">
        <v>138</v>
      </c>
      <c r="D34" s="47" t="s">
        <v>139</v>
      </c>
      <c r="E34" s="47">
        <v>74157</v>
      </c>
      <c r="F34" s="41">
        <v>24000</v>
      </c>
      <c r="G34" s="47" t="s">
        <v>140</v>
      </c>
      <c r="H34" s="47" t="s">
        <v>141</v>
      </c>
      <c r="I34" s="47" t="s">
        <v>36</v>
      </c>
    </row>
    <row r="35" s="5" customFormat="1" ht="63" customHeight="1" spans="1:9">
      <c r="A35" s="40">
        <v>26</v>
      </c>
      <c r="B35" s="47" t="s">
        <v>142</v>
      </c>
      <c r="C35" s="47" t="s">
        <v>143</v>
      </c>
      <c r="D35" s="47" t="s">
        <v>144</v>
      </c>
      <c r="E35" s="47">
        <v>240637</v>
      </c>
      <c r="F35" s="41">
        <v>132350</v>
      </c>
      <c r="G35" s="47" t="s">
        <v>145</v>
      </c>
      <c r="H35" s="47" t="s">
        <v>146</v>
      </c>
      <c r="I35" s="37" t="s">
        <v>36</v>
      </c>
    </row>
    <row r="36" s="6" customFormat="1" ht="60" customHeight="1" spans="1:9">
      <c r="A36" s="40">
        <v>27</v>
      </c>
      <c r="B36" s="48" t="s">
        <v>147</v>
      </c>
      <c r="C36" s="48" t="s">
        <v>148</v>
      </c>
      <c r="D36" s="41" t="s">
        <v>149</v>
      </c>
      <c r="E36" s="41">
        <v>35000</v>
      </c>
      <c r="F36" s="41">
        <v>10500</v>
      </c>
      <c r="G36" s="41" t="s">
        <v>150</v>
      </c>
      <c r="H36" s="41" t="s">
        <v>151</v>
      </c>
      <c r="I36" s="41" t="s">
        <v>41</v>
      </c>
    </row>
    <row r="37" s="8" customFormat="1" ht="57" customHeight="1" spans="1:9">
      <c r="A37" s="40">
        <v>28</v>
      </c>
      <c r="B37" s="41" t="s">
        <v>152</v>
      </c>
      <c r="C37" s="41" t="s">
        <v>153</v>
      </c>
      <c r="D37" s="41" t="s">
        <v>154</v>
      </c>
      <c r="E37" s="41">
        <v>110000</v>
      </c>
      <c r="F37" s="41">
        <v>28000</v>
      </c>
      <c r="G37" s="41" t="s">
        <v>155</v>
      </c>
      <c r="H37" s="41" t="s">
        <v>156</v>
      </c>
      <c r="I37" s="56" t="s">
        <v>51</v>
      </c>
    </row>
    <row r="38" s="7" customFormat="1" ht="51" customHeight="1" spans="1:9">
      <c r="A38" s="40">
        <v>29</v>
      </c>
      <c r="B38" s="41" t="s">
        <v>157</v>
      </c>
      <c r="C38" s="41" t="s">
        <v>158</v>
      </c>
      <c r="D38" s="50" t="s">
        <v>159</v>
      </c>
      <c r="E38" s="50">
        <v>35000</v>
      </c>
      <c r="F38" s="50">
        <v>8000</v>
      </c>
      <c r="G38" s="50" t="s">
        <v>160</v>
      </c>
      <c r="H38" s="50" t="s">
        <v>161</v>
      </c>
      <c r="I38" s="50" t="s">
        <v>55</v>
      </c>
    </row>
    <row r="39" s="7" customFormat="1" ht="64" customHeight="1" spans="1:9">
      <c r="A39" s="40">
        <v>30</v>
      </c>
      <c r="B39" s="41" t="s">
        <v>162</v>
      </c>
      <c r="C39" s="41" t="s">
        <v>163</v>
      </c>
      <c r="D39" s="50" t="s">
        <v>164</v>
      </c>
      <c r="E39" s="50">
        <v>44695</v>
      </c>
      <c r="F39" s="50">
        <v>30000</v>
      </c>
      <c r="G39" s="50" t="s">
        <v>165</v>
      </c>
      <c r="H39" s="50" t="s">
        <v>166</v>
      </c>
      <c r="I39" s="50" t="s">
        <v>55</v>
      </c>
    </row>
    <row r="40" s="7" customFormat="1" ht="56" customHeight="1" spans="1:9">
      <c r="A40" s="40">
        <v>31</v>
      </c>
      <c r="B40" s="41" t="s">
        <v>167</v>
      </c>
      <c r="C40" s="41" t="s">
        <v>168</v>
      </c>
      <c r="D40" s="50" t="s">
        <v>169</v>
      </c>
      <c r="E40" s="50">
        <v>30000</v>
      </c>
      <c r="F40" s="50">
        <v>6000</v>
      </c>
      <c r="G40" s="50" t="s">
        <v>170</v>
      </c>
      <c r="H40" s="50" t="s">
        <v>171</v>
      </c>
      <c r="I40" s="50" t="s">
        <v>55</v>
      </c>
    </row>
    <row r="41" s="7" customFormat="1" ht="64" customHeight="1" spans="1:9">
      <c r="A41" s="40">
        <v>32</v>
      </c>
      <c r="B41" s="41" t="s">
        <v>172</v>
      </c>
      <c r="C41" s="63" t="s">
        <v>173</v>
      </c>
      <c r="D41" s="64" t="s">
        <v>174</v>
      </c>
      <c r="E41" s="65">
        <v>50000</v>
      </c>
      <c r="F41" s="41">
        <v>6000</v>
      </c>
      <c r="G41" s="51" t="s">
        <v>175</v>
      </c>
      <c r="H41" s="51" t="s">
        <v>176</v>
      </c>
      <c r="I41" s="37" t="s">
        <v>59</v>
      </c>
    </row>
    <row r="42" s="7" customFormat="1" ht="63" customHeight="1" spans="1:210">
      <c r="A42" s="40">
        <v>33</v>
      </c>
      <c r="B42" s="41" t="s">
        <v>177</v>
      </c>
      <c r="C42" s="66" t="s">
        <v>178</v>
      </c>
      <c r="D42" s="67" t="s">
        <v>179</v>
      </c>
      <c r="E42" s="68">
        <v>27200</v>
      </c>
      <c r="F42" s="41">
        <v>5000</v>
      </c>
      <c r="G42" s="41" t="s">
        <v>180</v>
      </c>
      <c r="H42" s="41" t="s">
        <v>181</v>
      </c>
      <c r="I42" s="37" t="s">
        <v>59</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row>
    <row r="43" s="7" customFormat="1" ht="60" customHeight="1" spans="1:9">
      <c r="A43" s="40">
        <v>34</v>
      </c>
      <c r="B43" s="41" t="s">
        <v>182</v>
      </c>
      <c r="C43" s="66" t="s">
        <v>183</v>
      </c>
      <c r="D43" s="67" t="s">
        <v>184</v>
      </c>
      <c r="E43" s="68">
        <v>50000</v>
      </c>
      <c r="F43" s="41">
        <v>12000</v>
      </c>
      <c r="G43" s="41" t="s">
        <v>185</v>
      </c>
      <c r="H43" s="41" t="s">
        <v>186</v>
      </c>
      <c r="I43" s="37" t="s">
        <v>59</v>
      </c>
    </row>
    <row r="44" s="9" customFormat="1" ht="62" customHeight="1" spans="1:210">
      <c r="A44" s="40">
        <v>35</v>
      </c>
      <c r="B44" s="41" t="s">
        <v>187</v>
      </c>
      <c r="C44" s="48" t="s">
        <v>188</v>
      </c>
      <c r="D44" s="69" t="s">
        <v>179</v>
      </c>
      <c r="E44" s="43">
        <v>15000</v>
      </c>
      <c r="F44" s="43">
        <v>5000</v>
      </c>
      <c r="G44" s="41" t="s">
        <v>189</v>
      </c>
      <c r="H44" s="41" t="s">
        <v>190</v>
      </c>
      <c r="I44" s="37" t="s">
        <v>59</v>
      </c>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row>
    <row r="45" s="4" customFormat="1" ht="58" customHeight="1" spans="1:210">
      <c r="A45" s="40">
        <v>36</v>
      </c>
      <c r="B45" s="48" t="s">
        <v>191</v>
      </c>
      <c r="C45" s="52" t="s">
        <v>192</v>
      </c>
      <c r="D45" s="41" t="s">
        <v>193</v>
      </c>
      <c r="E45" s="41">
        <v>65000</v>
      </c>
      <c r="F45" s="41">
        <v>15000</v>
      </c>
      <c r="G45" s="41" t="s">
        <v>194</v>
      </c>
      <c r="H45" s="51" t="s">
        <v>195</v>
      </c>
      <c r="I45" s="37" t="s">
        <v>59</v>
      </c>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row>
    <row r="46" s="7" customFormat="1" ht="57" customHeight="1" spans="1:9">
      <c r="A46" s="40">
        <v>37</v>
      </c>
      <c r="B46" s="41" t="s">
        <v>196</v>
      </c>
      <c r="C46" s="64" t="s">
        <v>197</v>
      </c>
      <c r="D46" s="64" t="s">
        <v>198</v>
      </c>
      <c r="E46" s="64">
        <v>10000</v>
      </c>
      <c r="F46" s="41">
        <v>3500</v>
      </c>
      <c r="G46" s="41" t="s">
        <v>199</v>
      </c>
      <c r="H46" s="51" t="s">
        <v>200</v>
      </c>
      <c r="I46" s="37" t="s">
        <v>59</v>
      </c>
    </row>
    <row r="47" s="7" customFormat="1" ht="55" customHeight="1" spans="1:9">
      <c r="A47" s="40">
        <v>38</v>
      </c>
      <c r="B47" s="37" t="s">
        <v>201</v>
      </c>
      <c r="C47" s="37" t="s">
        <v>202</v>
      </c>
      <c r="D47" s="37" t="s">
        <v>169</v>
      </c>
      <c r="E47" s="37">
        <v>13400</v>
      </c>
      <c r="F47" s="37">
        <v>4000</v>
      </c>
      <c r="G47" s="37" t="s">
        <v>203</v>
      </c>
      <c r="H47" s="37" t="s">
        <v>204</v>
      </c>
      <c r="I47" s="37" t="s">
        <v>205</v>
      </c>
    </row>
    <row r="48" s="10" customFormat="1" ht="25" customHeight="1" spans="1:9">
      <c r="A48" s="53" t="s">
        <v>206</v>
      </c>
      <c r="B48" s="54" t="s">
        <v>207</v>
      </c>
      <c r="C48" s="54">
        <v>31</v>
      </c>
      <c r="D48" s="54"/>
      <c r="E48" s="55">
        <f>SUM(E49:E79)</f>
        <v>1460491</v>
      </c>
      <c r="F48" s="55">
        <f>SUM(F49:F79)</f>
        <v>454000</v>
      </c>
      <c r="G48" s="54"/>
      <c r="H48" s="54"/>
      <c r="I48" s="54"/>
    </row>
    <row r="49" s="7" customFormat="1" ht="55" customHeight="1" spans="1:9">
      <c r="A49" s="40">
        <v>39</v>
      </c>
      <c r="B49" s="41" t="s">
        <v>208</v>
      </c>
      <c r="C49" s="41" t="s">
        <v>209</v>
      </c>
      <c r="D49" s="41" t="s">
        <v>210</v>
      </c>
      <c r="E49" s="41">
        <v>18200</v>
      </c>
      <c r="F49" s="41">
        <v>18200</v>
      </c>
      <c r="G49" s="41" t="s">
        <v>21</v>
      </c>
      <c r="H49" s="41" t="s">
        <v>211</v>
      </c>
      <c r="I49" s="43" t="s">
        <v>46</v>
      </c>
    </row>
    <row r="50" s="7" customFormat="1" ht="61" customHeight="1" spans="1:9">
      <c r="A50" s="40">
        <v>40</v>
      </c>
      <c r="B50" s="41" t="s">
        <v>212</v>
      </c>
      <c r="C50" s="41" t="s">
        <v>213</v>
      </c>
      <c r="D50" s="41" t="s">
        <v>214</v>
      </c>
      <c r="E50" s="41">
        <v>62000</v>
      </c>
      <c r="F50" s="41">
        <v>22000</v>
      </c>
      <c r="G50" s="41" t="s">
        <v>215</v>
      </c>
      <c r="H50" s="41" t="s">
        <v>216</v>
      </c>
      <c r="I50" s="43" t="s">
        <v>46</v>
      </c>
    </row>
    <row r="51" s="7" customFormat="1" ht="48" customHeight="1" spans="1:9">
      <c r="A51" s="40">
        <v>41</v>
      </c>
      <c r="B51" s="41" t="s">
        <v>217</v>
      </c>
      <c r="C51" s="41" t="s">
        <v>218</v>
      </c>
      <c r="D51" s="41" t="s">
        <v>219</v>
      </c>
      <c r="E51" s="41">
        <v>80000</v>
      </c>
      <c r="F51" s="41">
        <v>24000</v>
      </c>
      <c r="G51" s="50" t="s">
        <v>220</v>
      </c>
      <c r="H51" s="41" t="s">
        <v>221</v>
      </c>
      <c r="I51" s="41" t="s">
        <v>55</v>
      </c>
    </row>
    <row r="52" s="3" customFormat="1" ht="56" customHeight="1" spans="1:9">
      <c r="A52" s="40">
        <v>42</v>
      </c>
      <c r="B52" s="41" t="s">
        <v>222</v>
      </c>
      <c r="C52" s="41" t="s">
        <v>223</v>
      </c>
      <c r="D52" s="41" t="s">
        <v>224</v>
      </c>
      <c r="E52" s="41">
        <v>16000</v>
      </c>
      <c r="F52" s="43">
        <v>4800</v>
      </c>
      <c r="G52" s="41" t="s">
        <v>225</v>
      </c>
      <c r="H52" s="41" t="s">
        <v>226</v>
      </c>
      <c r="I52" s="41" t="s">
        <v>23</v>
      </c>
    </row>
    <row r="53" s="4" customFormat="1" ht="74" customHeight="1" spans="1:9">
      <c r="A53" s="40">
        <v>43</v>
      </c>
      <c r="B53" s="41" t="s">
        <v>227</v>
      </c>
      <c r="C53" s="52" t="s">
        <v>228</v>
      </c>
      <c r="D53" s="41" t="s">
        <v>229</v>
      </c>
      <c r="E53" s="43">
        <v>10000</v>
      </c>
      <c r="F53" s="43">
        <v>8000</v>
      </c>
      <c r="G53" s="41" t="s">
        <v>230</v>
      </c>
      <c r="H53" s="41" t="s">
        <v>231</v>
      </c>
      <c r="I53" s="46" t="s">
        <v>31</v>
      </c>
    </row>
    <row r="54" s="4" customFormat="1" ht="67" customHeight="1" spans="1:9">
      <c r="A54" s="40">
        <v>44</v>
      </c>
      <c r="B54" s="44" t="s">
        <v>232</v>
      </c>
      <c r="C54" s="70" t="s">
        <v>233</v>
      </c>
      <c r="D54" s="45" t="s">
        <v>234</v>
      </c>
      <c r="E54" s="45">
        <v>30000</v>
      </c>
      <c r="F54" s="46">
        <v>10000</v>
      </c>
      <c r="G54" s="71" t="s">
        <v>235</v>
      </c>
      <c r="H54" s="46" t="s">
        <v>236</v>
      </c>
      <c r="I54" s="46" t="s">
        <v>31</v>
      </c>
    </row>
    <row r="55" s="7" customFormat="1" ht="117" customHeight="1" spans="1:9">
      <c r="A55" s="40">
        <v>45</v>
      </c>
      <c r="B55" s="52" t="s">
        <v>237</v>
      </c>
      <c r="C55" s="41" t="s">
        <v>238</v>
      </c>
      <c r="D55" s="72" t="s">
        <v>239</v>
      </c>
      <c r="E55" s="73">
        <v>60000</v>
      </c>
      <c r="F55" s="40">
        <v>10000</v>
      </c>
      <c r="G55" s="41" t="s">
        <v>240</v>
      </c>
      <c r="H55" s="52" t="s">
        <v>241</v>
      </c>
      <c r="I55" s="40" t="s">
        <v>100</v>
      </c>
    </row>
    <row r="56" s="5" customFormat="1" ht="64" customHeight="1" spans="1:9">
      <c r="A56" s="40">
        <v>46</v>
      </c>
      <c r="B56" s="47" t="s">
        <v>242</v>
      </c>
      <c r="C56" s="47" t="s">
        <v>243</v>
      </c>
      <c r="D56" s="47" t="s">
        <v>244</v>
      </c>
      <c r="E56" s="41">
        <v>46800</v>
      </c>
      <c r="F56" s="41">
        <v>15000</v>
      </c>
      <c r="G56" s="47" t="s">
        <v>245</v>
      </c>
      <c r="H56" s="47" t="s">
        <v>246</v>
      </c>
      <c r="I56" s="37" t="s">
        <v>36</v>
      </c>
    </row>
    <row r="57" s="6" customFormat="1" ht="77" customHeight="1" spans="1:9">
      <c r="A57" s="40">
        <v>47</v>
      </c>
      <c r="B57" s="48" t="s">
        <v>247</v>
      </c>
      <c r="C57" s="48" t="s">
        <v>248</v>
      </c>
      <c r="D57" s="41" t="s">
        <v>249</v>
      </c>
      <c r="E57" s="41">
        <v>10000</v>
      </c>
      <c r="F57" s="41">
        <v>4000</v>
      </c>
      <c r="G57" s="41" t="s">
        <v>250</v>
      </c>
      <c r="H57" s="41" t="s">
        <v>251</v>
      </c>
      <c r="I57" s="41" t="s">
        <v>41</v>
      </c>
    </row>
    <row r="58" s="6" customFormat="1" ht="49" customHeight="1" spans="1:9">
      <c r="A58" s="40">
        <v>48</v>
      </c>
      <c r="B58" s="48" t="s">
        <v>252</v>
      </c>
      <c r="C58" s="48" t="s">
        <v>253</v>
      </c>
      <c r="D58" s="41" t="s">
        <v>254</v>
      </c>
      <c r="E58" s="41">
        <v>10000</v>
      </c>
      <c r="F58" s="41">
        <v>5000</v>
      </c>
      <c r="G58" s="41" t="s">
        <v>250</v>
      </c>
      <c r="H58" s="41" t="s">
        <v>255</v>
      </c>
      <c r="I58" s="41" t="s">
        <v>41</v>
      </c>
    </row>
    <row r="59" s="6" customFormat="1" ht="54" customHeight="1" spans="1:9">
      <c r="A59" s="40">
        <v>49</v>
      </c>
      <c r="B59" s="48" t="s">
        <v>256</v>
      </c>
      <c r="C59" s="48" t="s">
        <v>257</v>
      </c>
      <c r="D59" s="41" t="s">
        <v>254</v>
      </c>
      <c r="E59" s="41">
        <v>10000</v>
      </c>
      <c r="F59" s="41">
        <v>5000</v>
      </c>
      <c r="G59" s="41" t="s">
        <v>250</v>
      </c>
      <c r="H59" s="41" t="s">
        <v>258</v>
      </c>
      <c r="I59" s="41" t="s">
        <v>41</v>
      </c>
    </row>
    <row r="60" s="11" customFormat="1" ht="71" customHeight="1" spans="1:9">
      <c r="A60" s="40">
        <v>50</v>
      </c>
      <c r="B60" s="41" t="s">
        <v>259</v>
      </c>
      <c r="C60" s="41" t="s">
        <v>260</v>
      </c>
      <c r="D60" s="41" t="s">
        <v>261</v>
      </c>
      <c r="E60" s="41">
        <v>50000</v>
      </c>
      <c r="F60" s="41">
        <v>12000</v>
      </c>
      <c r="G60" s="41" t="s">
        <v>262</v>
      </c>
      <c r="H60" s="37" t="s">
        <v>263</v>
      </c>
      <c r="I60" s="41" t="s">
        <v>264</v>
      </c>
    </row>
    <row r="61" s="7" customFormat="1" ht="69" customHeight="1" spans="1:9">
      <c r="A61" s="40">
        <v>51</v>
      </c>
      <c r="B61" s="41" t="s">
        <v>265</v>
      </c>
      <c r="C61" s="37" t="s">
        <v>266</v>
      </c>
      <c r="D61" s="37" t="s">
        <v>267</v>
      </c>
      <c r="E61" s="41">
        <v>50000</v>
      </c>
      <c r="F61" s="37">
        <v>3000</v>
      </c>
      <c r="G61" s="37" t="s">
        <v>268</v>
      </c>
      <c r="H61" s="37" t="s">
        <v>269</v>
      </c>
      <c r="I61" s="37" t="s">
        <v>270</v>
      </c>
    </row>
    <row r="62" s="7" customFormat="1" ht="55" customHeight="1" spans="1:9">
      <c r="A62" s="40">
        <v>52</v>
      </c>
      <c r="B62" s="41" t="s">
        <v>271</v>
      </c>
      <c r="C62" s="41" t="s">
        <v>272</v>
      </c>
      <c r="D62" s="74" t="s">
        <v>273</v>
      </c>
      <c r="E62" s="41">
        <v>10000</v>
      </c>
      <c r="F62" s="41">
        <v>10000</v>
      </c>
      <c r="G62" s="50" t="s">
        <v>21</v>
      </c>
      <c r="H62" s="41" t="s">
        <v>274</v>
      </c>
      <c r="I62" s="41" t="s">
        <v>55</v>
      </c>
    </row>
    <row r="63" s="7" customFormat="1" ht="68" customHeight="1" spans="1:9">
      <c r="A63" s="40">
        <v>53</v>
      </c>
      <c r="B63" s="41" t="s">
        <v>275</v>
      </c>
      <c r="C63" s="64" t="s">
        <v>276</v>
      </c>
      <c r="D63" s="64" t="s">
        <v>277</v>
      </c>
      <c r="E63" s="64">
        <v>13000</v>
      </c>
      <c r="F63" s="41">
        <v>4000</v>
      </c>
      <c r="G63" s="48" t="s">
        <v>278</v>
      </c>
      <c r="H63" s="52" t="s">
        <v>279</v>
      </c>
      <c r="I63" s="43" t="s">
        <v>59</v>
      </c>
    </row>
    <row r="64" s="9" customFormat="1" ht="61" customHeight="1" spans="1:9">
      <c r="A64" s="40">
        <v>54</v>
      </c>
      <c r="B64" s="41" t="s">
        <v>280</v>
      </c>
      <c r="C64" s="41" t="s">
        <v>281</v>
      </c>
      <c r="D64" s="41" t="s">
        <v>282</v>
      </c>
      <c r="E64" s="41">
        <v>6500</v>
      </c>
      <c r="F64" s="41">
        <v>3000</v>
      </c>
      <c r="G64" s="41" t="s">
        <v>283</v>
      </c>
      <c r="H64" s="41" t="s">
        <v>284</v>
      </c>
      <c r="I64" s="41" t="s">
        <v>59</v>
      </c>
    </row>
    <row r="65" s="7" customFormat="1" ht="48" customHeight="1" spans="1:9">
      <c r="A65" s="40">
        <v>55</v>
      </c>
      <c r="B65" s="41" t="s">
        <v>285</v>
      </c>
      <c r="C65" s="41" t="s">
        <v>286</v>
      </c>
      <c r="D65" s="41" t="s">
        <v>239</v>
      </c>
      <c r="E65" s="41">
        <v>10000</v>
      </c>
      <c r="F65" s="41">
        <v>4000</v>
      </c>
      <c r="G65" s="41" t="s">
        <v>287</v>
      </c>
      <c r="H65" s="41" t="s">
        <v>288</v>
      </c>
      <c r="I65" s="41" t="s">
        <v>59</v>
      </c>
    </row>
    <row r="66" s="7" customFormat="1" ht="51" customHeight="1" spans="1:9">
      <c r="A66" s="40">
        <v>56</v>
      </c>
      <c r="B66" s="41" t="s">
        <v>289</v>
      </c>
      <c r="C66" s="41" t="s">
        <v>290</v>
      </c>
      <c r="D66" s="41" t="s">
        <v>229</v>
      </c>
      <c r="E66" s="41">
        <v>14991</v>
      </c>
      <c r="F66" s="41">
        <v>4000</v>
      </c>
      <c r="G66" s="41" t="s">
        <v>291</v>
      </c>
      <c r="H66" s="41" t="s">
        <v>292</v>
      </c>
      <c r="I66" s="41" t="s">
        <v>59</v>
      </c>
    </row>
    <row r="67" s="7" customFormat="1" ht="61" customHeight="1" spans="1:9">
      <c r="A67" s="40">
        <v>57</v>
      </c>
      <c r="B67" s="41" t="s">
        <v>293</v>
      </c>
      <c r="C67" s="41" t="s">
        <v>294</v>
      </c>
      <c r="D67" s="41" t="s">
        <v>249</v>
      </c>
      <c r="E67" s="41">
        <v>50000</v>
      </c>
      <c r="F67" s="41">
        <v>15000</v>
      </c>
      <c r="G67" s="41" t="s">
        <v>295</v>
      </c>
      <c r="H67" s="41" t="s">
        <v>296</v>
      </c>
      <c r="I67" s="41" t="s">
        <v>59</v>
      </c>
    </row>
    <row r="68" s="7" customFormat="1" ht="42" customHeight="1" spans="1:9">
      <c r="A68" s="40">
        <v>58</v>
      </c>
      <c r="B68" s="37" t="s">
        <v>297</v>
      </c>
      <c r="C68" s="37" t="s">
        <v>298</v>
      </c>
      <c r="D68" s="37" t="s">
        <v>299</v>
      </c>
      <c r="E68" s="37">
        <v>10000</v>
      </c>
      <c r="F68" s="37">
        <v>10000</v>
      </c>
      <c r="G68" s="37" t="s">
        <v>21</v>
      </c>
      <c r="H68" s="37" t="s">
        <v>300</v>
      </c>
      <c r="I68" s="37" t="s">
        <v>205</v>
      </c>
    </row>
    <row r="69" s="7" customFormat="1" ht="50" customHeight="1" spans="1:9">
      <c r="A69" s="40">
        <v>59</v>
      </c>
      <c r="B69" s="37" t="s">
        <v>301</v>
      </c>
      <c r="C69" s="37" t="s">
        <v>302</v>
      </c>
      <c r="D69" s="37" t="s">
        <v>299</v>
      </c>
      <c r="E69" s="37">
        <v>50000</v>
      </c>
      <c r="F69" s="37">
        <v>50000</v>
      </c>
      <c r="G69" s="37" t="s">
        <v>21</v>
      </c>
      <c r="H69" s="37" t="s">
        <v>303</v>
      </c>
      <c r="I69" s="37" t="s">
        <v>205</v>
      </c>
    </row>
    <row r="70" s="7" customFormat="1" ht="53" customHeight="1" spans="1:9">
      <c r="A70" s="40">
        <v>60</v>
      </c>
      <c r="B70" s="37" t="s">
        <v>304</v>
      </c>
      <c r="C70" s="37" t="s">
        <v>305</v>
      </c>
      <c r="D70" s="37" t="s">
        <v>299</v>
      </c>
      <c r="E70" s="37">
        <v>12000</v>
      </c>
      <c r="F70" s="37">
        <v>12000</v>
      </c>
      <c r="G70" s="37" t="s">
        <v>21</v>
      </c>
      <c r="H70" s="37" t="s">
        <v>306</v>
      </c>
      <c r="I70" s="37" t="s">
        <v>205</v>
      </c>
    </row>
    <row r="71" s="7" customFormat="1" ht="62" customHeight="1" spans="1:9">
      <c r="A71" s="40">
        <v>61</v>
      </c>
      <c r="B71" s="41" t="s">
        <v>307</v>
      </c>
      <c r="C71" s="41" t="s">
        <v>308</v>
      </c>
      <c r="D71" s="41" t="s">
        <v>309</v>
      </c>
      <c r="E71" s="72">
        <v>20000</v>
      </c>
      <c r="F71" s="72">
        <v>11000</v>
      </c>
      <c r="G71" s="48" t="s">
        <v>310</v>
      </c>
      <c r="H71" s="41" t="s">
        <v>311</v>
      </c>
      <c r="I71" s="41" t="s">
        <v>77</v>
      </c>
    </row>
    <row r="72" s="6" customFormat="1" ht="115" customHeight="1" spans="1:9">
      <c r="A72" s="40">
        <v>62</v>
      </c>
      <c r="B72" s="37" t="s">
        <v>312</v>
      </c>
      <c r="C72" s="37" t="s">
        <v>313</v>
      </c>
      <c r="D72" s="37" t="s">
        <v>244</v>
      </c>
      <c r="E72" s="37">
        <v>15000</v>
      </c>
      <c r="F72" s="37">
        <v>5000</v>
      </c>
      <c r="G72" s="37" t="s">
        <v>314</v>
      </c>
      <c r="H72" s="37" t="s">
        <v>315</v>
      </c>
      <c r="I72" s="37" t="s">
        <v>100</v>
      </c>
    </row>
    <row r="73" s="12" customFormat="1" ht="69" customHeight="1" spans="1:9">
      <c r="A73" s="40">
        <v>63</v>
      </c>
      <c r="B73" s="51" t="s">
        <v>316</v>
      </c>
      <c r="C73" s="41" t="s">
        <v>317</v>
      </c>
      <c r="D73" s="41" t="s">
        <v>318</v>
      </c>
      <c r="E73" s="41">
        <v>20000</v>
      </c>
      <c r="F73" s="41">
        <v>10000</v>
      </c>
      <c r="G73" s="41" t="s">
        <v>319</v>
      </c>
      <c r="H73" s="41" t="s">
        <v>320</v>
      </c>
      <c r="I73" s="41" t="s">
        <v>100</v>
      </c>
    </row>
    <row r="74" s="12" customFormat="1" ht="63" customHeight="1" spans="1:9">
      <c r="A74" s="40">
        <v>64</v>
      </c>
      <c r="B74" s="51" t="s">
        <v>321</v>
      </c>
      <c r="C74" s="41" t="s">
        <v>322</v>
      </c>
      <c r="D74" s="41" t="s">
        <v>323</v>
      </c>
      <c r="E74" s="41">
        <v>68000</v>
      </c>
      <c r="F74" s="41">
        <v>10000</v>
      </c>
      <c r="G74" s="41" t="s">
        <v>324</v>
      </c>
      <c r="H74" s="41" t="s">
        <v>325</v>
      </c>
      <c r="I74" s="41" t="s">
        <v>100</v>
      </c>
    </row>
    <row r="75" s="13" customFormat="1" ht="60" customHeight="1" spans="1:9">
      <c r="A75" s="40">
        <v>65</v>
      </c>
      <c r="B75" s="78" t="s">
        <v>326</v>
      </c>
      <c r="C75" s="78" t="s">
        <v>327</v>
      </c>
      <c r="D75" s="78" t="s">
        <v>328</v>
      </c>
      <c r="E75" s="78">
        <v>100000</v>
      </c>
      <c r="F75" s="78">
        <v>28000</v>
      </c>
      <c r="G75" s="78" t="s">
        <v>329</v>
      </c>
      <c r="H75" s="78" t="s">
        <v>330</v>
      </c>
      <c r="I75" s="78" t="s">
        <v>46</v>
      </c>
    </row>
    <row r="76" s="13" customFormat="1" ht="74" customHeight="1" spans="1:9">
      <c r="A76" s="40">
        <v>66</v>
      </c>
      <c r="B76" s="78" t="s">
        <v>331</v>
      </c>
      <c r="C76" s="78" t="s">
        <v>332</v>
      </c>
      <c r="D76" s="78" t="s">
        <v>333</v>
      </c>
      <c r="E76" s="78">
        <v>250000</v>
      </c>
      <c r="F76" s="78">
        <v>60000</v>
      </c>
      <c r="G76" s="79" t="s">
        <v>334</v>
      </c>
      <c r="H76" s="78" t="s">
        <v>335</v>
      </c>
      <c r="I76" s="79" t="s">
        <v>36</v>
      </c>
    </row>
    <row r="77" s="13" customFormat="1" ht="45" customHeight="1" spans="1:9">
      <c r="A77" s="40">
        <v>67</v>
      </c>
      <c r="B77" s="78" t="s">
        <v>336</v>
      </c>
      <c r="C77" s="78" t="s">
        <v>337</v>
      </c>
      <c r="D77" s="78" t="s">
        <v>338</v>
      </c>
      <c r="E77" s="78">
        <v>206000</v>
      </c>
      <c r="F77" s="78">
        <v>35000</v>
      </c>
      <c r="G77" s="78" t="s">
        <v>339</v>
      </c>
      <c r="H77" s="78" t="s">
        <v>340</v>
      </c>
      <c r="I77" s="78" t="s">
        <v>46</v>
      </c>
    </row>
    <row r="78" s="13" customFormat="1" ht="49" customHeight="1" spans="1:9">
      <c r="A78" s="40">
        <v>68</v>
      </c>
      <c r="B78" s="78" t="s">
        <v>341</v>
      </c>
      <c r="C78" s="78" t="s">
        <v>342</v>
      </c>
      <c r="D78" s="78" t="s">
        <v>254</v>
      </c>
      <c r="E78" s="78">
        <v>50000</v>
      </c>
      <c r="F78" s="78">
        <v>20000</v>
      </c>
      <c r="G78" s="79" t="s">
        <v>343</v>
      </c>
      <c r="H78" s="78" t="s">
        <v>344</v>
      </c>
      <c r="I78" s="79" t="s">
        <v>36</v>
      </c>
    </row>
    <row r="79" s="13" customFormat="1" ht="129" customHeight="1" spans="1:10">
      <c r="A79" s="40">
        <v>69</v>
      </c>
      <c r="B79" s="80" t="s">
        <v>345</v>
      </c>
      <c r="C79" s="78" t="s">
        <v>346</v>
      </c>
      <c r="D79" s="78" t="s">
        <v>224</v>
      </c>
      <c r="E79" s="78">
        <v>102000</v>
      </c>
      <c r="F79" s="78">
        <v>22000</v>
      </c>
      <c r="G79" s="78" t="s">
        <v>347</v>
      </c>
      <c r="H79" s="78" t="s">
        <v>348</v>
      </c>
      <c r="I79" s="78" t="s">
        <v>41</v>
      </c>
      <c r="J79" s="16"/>
    </row>
    <row r="80" s="4" customFormat="1" ht="24" customHeight="1" spans="1:9">
      <c r="A80" s="81" t="s">
        <v>349</v>
      </c>
      <c r="B80" s="54" t="s">
        <v>350</v>
      </c>
      <c r="C80" s="53">
        <v>19</v>
      </c>
      <c r="D80" s="53"/>
      <c r="E80" s="53">
        <f>SUM(E81,E86,E95)</f>
        <v>1166270</v>
      </c>
      <c r="F80" s="53">
        <f>SUM(F81,F86,F95)</f>
        <v>339680</v>
      </c>
      <c r="G80" s="82"/>
      <c r="H80" s="82"/>
      <c r="I80" s="82"/>
    </row>
    <row r="81" s="4" customFormat="1" ht="24" customHeight="1" spans="1:9">
      <c r="A81" s="81" t="s">
        <v>16</v>
      </c>
      <c r="B81" s="54" t="s">
        <v>17</v>
      </c>
      <c r="C81" s="53">
        <v>4</v>
      </c>
      <c r="D81" s="53"/>
      <c r="E81" s="53">
        <f>SUM(E82:E85)</f>
        <v>422000</v>
      </c>
      <c r="F81" s="53">
        <f>SUM(F82:F85)</f>
        <v>89000</v>
      </c>
      <c r="G81" s="82"/>
      <c r="H81" s="82"/>
      <c r="I81" s="82"/>
    </row>
    <row r="82" s="4" customFormat="1" ht="48" customHeight="1" spans="1:9">
      <c r="A82" s="40">
        <v>70</v>
      </c>
      <c r="B82" s="51" t="s">
        <v>351</v>
      </c>
      <c r="C82" s="51" t="s">
        <v>352</v>
      </c>
      <c r="D82" s="51" t="s">
        <v>353</v>
      </c>
      <c r="E82" s="51">
        <v>12000</v>
      </c>
      <c r="F82" s="43">
        <v>2000</v>
      </c>
      <c r="G82" s="41" t="s">
        <v>21</v>
      </c>
      <c r="H82" s="52" t="s">
        <v>354</v>
      </c>
      <c r="I82" s="46" t="s">
        <v>31</v>
      </c>
    </row>
    <row r="83" s="4" customFormat="1" ht="64" customHeight="1" spans="1:9">
      <c r="A83" s="49">
        <v>71</v>
      </c>
      <c r="B83" s="45" t="s">
        <v>355</v>
      </c>
      <c r="C83" s="45" t="s">
        <v>356</v>
      </c>
      <c r="D83" s="45" t="s">
        <v>357</v>
      </c>
      <c r="E83" s="45">
        <v>30000</v>
      </c>
      <c r="F83" s="49">
        <v>12000</v>
      </c>
      <c r="G83" s="46" t="s">
        <v>21</v>
      </c>
      <c r="H83" s="46" t="s">
        <v>358</v>
      </c>
      <c r="I83" s="46" t="s">
        <v>31</v>
      </c>
    </row>
    <row r="84" s="7" customFormat="1" ht="67" customHeight="1" spans="1:9">
      <c r="A84" s="40">
        <v>72</v>
      </c>
      <c r="B84" s="41" t="s">
        <v>359</v>
      </c>
      <c r="C84" s="41" t="s">
        <v>360</v>
      </c>
      <c r="D84" s="41" t="s">
        <v>361</v>
      </c>
      <c r="E84" s="43">
        <v>320000</v>
      </c>
      <c r="F84" s="49">
        <v>60000</v>
      </c>
      <c r="G84" s="46" t="s">
        <v>21</v>
      </c>
      <c r="H84" s="46" t="s">
        <v>362</v>
      </c>
      <c r="I84" s="43" t="s">
        <v>46</v>
      </c>
    </row>
    <row r="85" s="8" customFormat="1" ht="63" customHeight="1" spans="1:9">
      <c r="A85" s="49">
        <v>73</v>
      </c>
      <c r="B85" s="41" t="s">
        <v>363</v>
      </c>
      <c r="C85" s="41" t="s">
        <v>364</v>
      </c>
      <c r="D85" s="41" t="s">
        <v>365</v>
      </c>
      <c r="E85" s="41">
        <v>60000</v>
      </c>
      <c r="F85" s="41">
        <v>15000</v>
      </c>
      <c r="G85" s="41" t="s">
        <v>21</v>
      </c>
      <c r="H85" s="41" t="s">
        <v>366</v>
      </c>
      <c r="I85" s="56" t="s">
        <v>51</v>
      </c>
    </row>
    <row r="86" s="14" customFormat="1" ht="27" customHeight="1" spans="1:9">
      <c r="A86" s="81" t="s">
        <v>78</v>
      </c>
      <c r="B86" s="83" t="s">
        <v>79</v>
      </c>
      <c r="C86" s="54">
        <v>8</v>
      </c>
      <c r="D86" s="54"/>
      <c r="E86" s="54">
        <f>SUM(E87:E94)</f>
        <v>484300</v>
      </c>
      <c r="F86" s="54">
        <f>SUM(F87:F94)</f>
        <v>155500</v>
      </c>
      <c r="G86" s="84"/>
      <c r="H86" s="83"/>
      <c r="I86" s="83"/>
    </row>
    <row r="87" s="7" customFormat="1" ht="93" customHeight="1" spans="1:9">
      <c r="A87" s="40">
        <v>74</v>
      </c>
      <c r="B87" s="48" t="s">
        <v>367</v>
      </c>
      <c r="C87" s="48" t="s">
        <v>368</v>
      </c>
      <c r="D87" s="41" t="s">
        <v>369</v>
      </c>
      <c r="E87" s="41">
        <v>66000</v>
      </c>
      <c r="F87" s="43">
        <v>20000</v>
      </c>
      <c r="G87" s="85" t="s">
        <v>370</v>
      </c>
      <c r="H87" s="48" t="s">
        <v>371</v>
      </c>
      <c r="I87" s="41" t="s">
        <v>121</v>
      </c>
    </row>
    <row r="88" s="5" customFormat="1" ht="80" customHeight="1" spans="1:9">
      <c r="A88" s="38">
        <v>75</v>
      </c>
      <c r="B88" s="47" t="s">
        <v>372</v>
      </c>
      <c r="C88" s="47" t="s">
        <v>373</v>
      </c>
      <c r="D88" s="47" t="s">
        <v>374</v>
      </c>
      <c r="E88" s="41">
        <v>100000</v>
      </c>
      <c r="F88" s="41">
        <v>50000</v>
      </c>
      <c r="G88" s="47" t="s">
        <v>375</v>
      </c>
      <c r="H88" s="47" t="s">
        <v>376</v>
      </c>
      <c r="I88" s="37" t="s">
        <v>36</v>
      </c>
    </row>
    <row r="89" s="11" customFormat="1" ht="58" customHeight="1" spans="1:9">
      <c r="A89" s="40">
        <v>76</v>
      </c>
      <c r="B89" s="41" t="s">
        <v>377</v>
      </c>
      <c r="C89" s="41" t="s">
        <v>378</v>
      </c>
      <c r="D89" s="41" t="s">
        <v>379</v>
      </c>
      <c r="E89" s="41">
        <v>13300</v>
      </c>
      <c r="F89" s="41">
        <v>4000</v>
      </c>
      <c r="G89" s="41" t="s">
        <v>380</v>
      </c>
      <c r="H89" s="37" t="s">
        <v>381</v>
      </c>
      <c r="I89" s="41" t="s">
        <v>264</v>
      </c>
    </row>
    <row r="90" s="3" customFormat="1" ht="64" customHeight="1" spans="1:9">
      <c r="A90" s="38">
        <v>77</v>
      </c>
      <c r="B90" s="41" t="s">
        <v>382</v>
      </c>
      <c r="C90" s="48" t="s">
        <v>383</v>
      </c>
      <c r="D90" s="41" t="s">
        <v>369</v>
      </c>
      <c r="E90" s="43">
        <v>150000</v>
      </c>
      <c r="F90" s="43">
        <v>25000</v>
      </c>
      <c r="G90" s="41" t="s">
        <v>384</v>
      </c>
      <c r="H90" s="41" t="s">
        <v>385</v>
      </c>
      <c r="I90" s="43" t="s">
        <v>270</v>
      </c>
    </row>
    <row r="91" s="7" customFormat="1" ht="54" customHeight="1" spans="1:210">
      <c r="A91" s="40">
        <v>78</v>
      </c>
      <c r="B91" s="48" t="s">
        <v>386</v>
      </c>
      <c r="C91" s="41" t="s">
        <v>387</v>
      </c>
      <c r="D91" s="41" t="s">
        <v>388</v>
      </c>
      <c r="E91" s="41">
        <v>22000</v>
      </c>
      <c r="F91" s="41">
        <v>5500</v>
      </c>
      <c r="G91" s="48" t="s">
        <v>389</v>
      </c>
      <c r="H91" s="51" t="s">
        <v>390</v>
      </c>
      <c r="I91" s="37" t="s">
        <v>59</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row>
    <row r="92" s="7" customFormat="1" ht="51" customHeight="1" spans="1:9">
      <c r="A92" s="38">
        <v>79</v>
      </c>
      <c r="B92" s="37" t="s">
        <v>391</v>
      </c>
      <c r="C92" s="37" t="s">
        <v>392</v>
      </c>
      <c r="D92" s="37" t="s">
        <v>393</v>
      </c>
      <c r="E92" s="37">
        <v>10000</v>
      </c>
      <c r="F92" s="37">
        <v>2000</v>
      </c>
      <c r="G92" s="37" t="s">
        <v>394</v>
      </c>
      <c r="H92" s="37" t="s">
        <v>395</v>
      </c>
      <c r="I92" s="37" t="s">
        <v>205</v>
      </c>
    </row>
    <row r="93" s="7" customFormat="1" ht="66" customHeight="1" spans="1:9">
      <c r="A93" s="40">
        <v>80</v>
      </c>
      <c r="B93" s="37" t="s">
        <v>396</v>
      </c>
      <c r="C93" s="37" t="s">
        <v>397</v>
      </c>
      <c r="D93" s="37" t="s">
        <v>398</v>
      </c>
      <c r="E93" s="37">
        <v>50000</v>
      </c>
      <c r="F93" s="37">
        <v>10000</v>
      </c>
      <c r="G93" s="37" t="s">
        <v>399</v>
      </c>
      <c r="H93" s="37" t="s">
        <v>400</v>
      </c>
      <c r="I93" s="37" t="s">
        <v>205</v>
      </c>
    </row>
    <row r="94" s="9" customFormat="1" ht="57" customHeight="1" spans="1:9">
      <c r="A94" s="38">
        <v>81</v>
      </c>
      <c r="B94" s="41" t="s">
        <v>401</v>
      </c>
      <c r="C94" s="48" t="s">
        <v>402</v>
      </c>
      <c r="D94" s="41" t="s">
        <v>403</v>
      </c>
      <c r="E94" s="43">
        <v>73000</v>
      </c>
      <c r="F94" s="43">
        <v>39000</v>
      </c>
      <c r="G94" s="48" t="s">
        <v>404</v>
      </c>
      <c r="H94" s="41" t="s">
        <v>405</v>
      </c>
      <c r="I94" s="41" t="s">
        <v>77</v>
      </c>
    </row>
    <row r="95" s="15" customFormat="1" ht="25" customHeight="1" spans="1:9">
      <c r="A95" s="39" t="s">
        <v>206</v>
      </c>
      <c r="B95" s="86" t="s">
        <v>207</v>
      </c>
      <c r="C95" s="54">
        <v>7</v>
      </c>
      <c r="D95" s="86"/>
      <c r="E95" s="54">
        <f>SUM(E96:E102)</f>
        <v>259970</v>
      </c>
      <c r="F95" s="54">
        <f>SUM(F96:F102)</f>
        <v>95180</v>
      </c>
      <c r="G95" s="86"/>
      <c r="H95" s="86"/>
      <c r="I95" s="36"/>
    </row>
    <row r="96" s="5" customFormat="1" ht="66" customHeight="1" spans="1:9">
      <c r="A96" s="40">
        <v>82</v>
      </c>
      <c r="B96" s="47" t="s">
        <v>406</v>
      </c>
      <c r="C96" s="47" t="s">
        <v>407</v>
      </c>
      <c r="D96" s="47" t="s">
        <v>408</v>
      </c>
      <c r="E96" s="41">
        <v>25000</v>
      </c>
      <c r="F96" s="41">
        <v>25000</v>
      </c>
      <c r="G96" s="47" t="s">
        <v>21</v>
      </c>
      <c r="H96" s="47" t="s">
        <v>409</v>
      </c>
      <c r="I96" s="37" t="s">
        <v>36</v>
      </c>
    </row>
    <row r="97" s="5" customFormat="1" ht="61" customHeight="1" spans="1:9">
      <c r="A97" s="38">
        <v>83</v>
      </c>
      <c r="B97" s="47" t="s">
        <v>410</v>
      </c>
      <c r="C97" s="47" t="s">
        <v>411</v>
      </c>
      <c r="D97" s="47" t="s">
        <v>239</v>
      </c>
      <c r="E97" s="41">
        <v>33600</v>
      </c>
      <c r="F97" s="41">
        <v>18480</v>
      </c>
      <c r="G97" s="47" t="s">
        <v>412</v>
      </c>
      <c r="H97" s="47" t="s">
        <v>413</v>
      </c>
      <c r="I97" s="37" t="s">
        <v>36</v>
      </c>
    </row>
    <row r="98" s="6" customFormat="1" ht="57" customHeight="1" spans="1:9">
      <c r="A98" s="40">
        <v>84</v>
      </c>
      <c r="B98" s="48" t="s">
        <v>414</v>
      </c>
      <c r="C98" s="48" t="s">
        <v>415</v>
      </c>
      <c r="D98" s="41" t="s">
        <v>254</v>
      </c>
      <c r="E98" s="41">
        <v>16000</v>
      </c>
      <c r="F98" s="41">
        <v>7000</v>
      </c>
      <c r="G98" s="41" t="s">
        <v>416</v>
      </c>
      <c r="H98" s="41" t="s">
        <v>417</v>
      </c>
      <c r="I98" s="41" t="s">
        <v>41</v>
      </c>
    </row>
    <row r="99" s="6" customFormat="1" ht="56" customHeight="1" spans="1:234">
      <c r="A99" s="38">
        <v>85</v>
      </c>
      <c r="B99" s="56" t="s">
        <v>418</v>
      </c>
      <c r="C99" s="56" t="s">
        <v>419</v>
      </c>
      <c r="D99" s="56" t="s">
        <v>420</v>
      </c>
      <c r="E99" s="56">
        <v>60000</v>
      </c>
      <c r="F99" s="56">
        <v>18000</v>
      </c>
      <c r="G99" s="37" t="s">
        <v>421</v>
      </c>
      <c r="H99" s="56" t="s">
        <v>422</v>
      </c>
      <c r="I99" s="56" t="s">
        <v>51</v>
      </c>
      <c r="J99" s="93"/>
      <c r="K99" s="93"/>
      <c r="L99" s="93"/>
      <c r="M99" s="93"/>
      <c r="N99" s="93"/>
      <c r="O99" s="93"/>
      <c r="P99" s="93"/>
      <c r="Q99" s="93"/>
      <c r="R99" s="93"/>
      <c r="S99" s="93"/>
      <c r="T99" s="93"/>
      <c r="U99" s="93"/>
      <c r="V99" s="97"/>
      <c r="W99" s="98"/>
      <c r="X99" s="99"/>
      <c r="Y99" s="99"/>
      <c r="Z99" s="99"/>
      <c r="AA99" s="100"/>
      <c r="AB99" s="97"/>
      <c r="AC99" s="97"/>
      <c r="AD99" s="98"/>
      <c r="AE99" s="99"/>
      <c r="AF99" s="99"/>
      <c r="AG99" s="101"/>
      <c r="AH99" s="56"/>
      <c r="AI99" s="56"/>
      <c r="AJ99" s="56"/>
      <c r="AK99" s="56"/>
      <c r="AL99" s="56"/>
      <c r="AM99" s="56"/>
      <c r="AN99" s="56"/>
      <c r="AO99" s="56"/>
      <c r="AP99" s="56"/>
      <c r="AQ99" s="56"/>
      <c r="AR99" s="56"/>
      <c r="AS99" s="102"/>
      <c r="AT99" s="100"/>
      <c r="AU99" s="97"/>
      <c r="AV99" s="97"/>
      <c r="AW99" s="97"/>
      <c r="AX99" s="98"/>
      <c r="AY99" s="99"/>
      <c r="AZ99" s="100"/>
      <c r="BA99" s="98"/>
      <c r="BB99" s="99"/>
      <c r="BC99" s="99"/>
      <c r="BD99" s="99"/>
      <c r="BE99" s="100"/>
      <c r="BF99" s="97"/>
      <c r="BG99" s="97"/>
      <c r="BH99" s="98"/>
      <c r="BI99" s="99"/>
      <c r="BJ99" s="99"/>
      <c r="BK99" s="101"/>
      <c r="BL99" s="56"/>
      <c r="BM99" s="56"/>
      <c r="BN99" s="56"/>
      <c r="BO99" s="56"/>
      <c r="BP99" s="56"/>
      <c r="BQ99" s="56"/>
      <c r="BR99" s="56"/>
      <c r="BS99" s="56"/>
      <c r="BT99" s="56"/>
      <c r="BU99" s="56"/>
      <c r="BV99" s="56"/>
      <c r="BW99" s="102"/>
      <c r="BX99" s="100"/>
      <c r="BY99" s="97"/>
      <c r="BZ99" s="97"/>
      <c r="CA99" s="97"/>
      <c r="CB99" s="98"/>
      <c r="CC99" s="99"/>
      <c r="CD99" s="100"/>
      <c r="CE99" s="98"/>
      <c r="CF99" s="99"/>
      <c r="CG99" s="99"/>
      <c r="CH99" s="99"/>
      <c r="CI99" s="100"/>
      <c r="CJ99" s="97"/>
      <c r="CK99" s="97"/>
      <c r="CL99" s="98"/>
      <c r="CM99" s="99"/>
      <c r="CN99" s="99"/>
      <c r="CO99" s="101"/>
      <c r="CP99" s="56"/>
      <c r="CQ99" s="56"/>
      <c r="CR99" s="56"/>
      <c r="CS99" s="56"/>
      <c r="CT99" s="56"/>
      <c r="CU99" s="56"/>
      <c r="CV99" s="56"/>
      <c r="CW99" s="56"/>
      <c r="CX99" s="56"/>
      <c r="CY99" s="56"/>
      <c r="CZ99" s="56"/>
      <c r="DA99" s="102"/>
      <c r="DB99" s="100"/>
      <c r="DC99" s="97"/>
      <c r="DD99" s="97"/>
      <c r="DE99" s="97"/>
      <c r="DF99" s="98"/>
      <c r="DG99" s="99"/>
      <c r="DH99" s="100"/>
      <c r="DI99" s="98"/>
      <c r="DJ99" s="99"/>
      <c r="DK99" s="99"/>
      <c r="DL99" s="99"/>
      <c r="DM99" s="100"/>
      <c r="DN99" s="97"/>
      <c r="DO99" s="97"/>
      <c r="DP99" s="98"/>
      <c r="DQ99" s="99"/>
      <c r="DR99" s="99"/>
      <c r="DS99" s="101"/>
      <c r="DT99" s="56"/>
      <c r="DU99" s="56"/>
      <c r="DV99" s="56"/>
      <c r="DW99" s="56"/>
      <c r="DX99" s="56"/>
      <c r="DY99" s="56"/>
      <c r="DZ99" s="56"/>
      <c r="EA99" s="56"/>
      <c r="EB99" s="56"/>
      <c r="EC99" s="56"/>
      <c r="ED99" s="56"/>
      <c r="EE99" s="102"/>
      <c r="EF99" s="100"/>
      <c r="EG99" s="97"/>
      <c r="EH99" s="97"/>
      <c r="EI99" s="97"/>
      <c r="EJ99" s="98"/>
      <c r="EK99" s="99"/>
      <c r="EL99" s="100"/>
      <c r="EM99" s="98"/>
      <c r="EN99" s="99"/>
      <c r="EO99" s="99"/>
      <c r="EP99" s="99"/>
      <c r="EQ99" s="100"/>
      <c r="ER99" s="97"/>
      <c r="ES99" s="97"/>
      <c r="ET99" s="98"/>
      <c r="EU99" s="99"/>
      <c r="EV99" s="99"/>
      <c r="EW99" s="101"/>
      <c r="EX99" s="56"/>
      <c r="EY99" s="56"/>
      <c r="EZ99" s="56"/>
      <c r="FA99" s="56"/>
      <c r="FB99" s="56"/>
      <c r="FC99" s="56"/>
      <c r="FD99" s="56"/>
      <c r="FE99" s="56"/>
      <c r="FF99" s="56"/>
      <c r="FG99" s="56"/>
      <c r="FH99" s="56"/>
      <c r="FI99" s="102"/>
      <c r="FJ99" s="100"/>
      <c r="FK99" s="97"/>
      <c r="FL99" s="97"/>
      <c r="FM99" s="97"/>
      <c r="FN99" s="98"/>
      <c r="FO99" s="99"/>
      <c r="FP99" s="100"/>
      <c r="FQ99" s="98"/>
      <c r="FR99" s="99"/>
      <c r="FS99" s="99"/>
      <c r="FT99" s="99"/>
      <c r="FU99" s="100"/>
      <c r="FV99" s="97"/>
      <c r="FW99" s="97"/>
      <c r="FX99" s="98"/>
      <c r="FY99" s="99"/>
      <c r="FZ99" s="99"/>
      <c r="GA99" s="101"/>
      <c r="GB99" s="56"/>
      <c r="GC99" s="56"/>
      <c r="GD99" s="56"/>
      <c r="GE99" s="56"/>
      <c r="GF99" s="56"/>
      <c r="GG99" s="56"/>
      <c r="GH99" s="56"/>
      <c r="GI99" s="56"/>
      <c r="GJ99" s="56"/>
      <c r="GK99" s="56"/>
      <c r="GL99" s="56"/>
      <c r="GM99" s="102"/>
      <c r="GN99" s="100"/>
      <c r="GO99" s="97"/>
      <c r="GP99" s="97"/>
      <c r="GQ99" s="97"/>
      <c r="GR99" s="98"/>
      <c r="GS99" s="99"/>
      <c r="GT99" s="100"/>
      <c r="GU99" s="98"/>
      <c r="GV99" s="99"/>
      <c r="GW99" s="99"/>
      <c r="GX99" s="99"/>
      <c r="GY99" s="100"/>
      <c r="GZ99" s="97"/>
      <c r="HA99" s="97"/>
      <c r="HB99" s="98"/>
      <c r="HC99" s="99"/>
      <c r="HD99" s="99"/>
      <c r="HE99" s="101"/>
      <c r="HF99" s="56"/>
      <c r="HG99" s="56"/>
      <c r="HH99" s="56"/>
      <c r="HI99" s="56"/>
      <c r="HJ99" s="56"/>
      <c r="HK99" s="56"/>
      <c r="HL99" s="56"/>
      <c r="HM99" s="56"/>
      <c r="HN99" s="56"/>
      <c r="HO99" s="56"/>
      <c r="HP99" s="56"/>
      <c r="HQ99" s="102"/>
      <c r="HR99" s="100"/>
      <c r="HS99" s="97"/>
      <c r="HT99" s="97"/>
      <c r="HU99" s="97"/>
      <c r="HV99" s="98"/>
      <c r="HW99" s="99"/>
      <c r="HX99" s="100"/>
      <c r="HY99" s="98"/>
      <c r="HZ99" s="99"/>
    </row>
    <row r="100" s="7" customFormat="1" ht="76" customHeight="1" spans="1:9">
      <c r="A100" s="40">
        <v>86</v>
      </c>
      <c r="B100" s="41" t="s">
        <v>423</v>
      </c>
      <c r="C100" s="41" t="s">
        <v>424</v>
      </c>
      <c r="D100" s="50" t="s">
        <v>229</v>
      </c>
      <c r="E100" s="50">
        <v>13800</v>
      </c>
      <c r="F100" s="50">
        <v>6700</v>
      </c>
      <c r="G100" s="50" t="s">
        <v>425</v>
      </c>
      <c r="H100" s="50" t="s">
        <v>426</v>
      </c>
      <c r="I100" s="50" t="s">
        <v>55</v>
      </c>
    </row>
    <row r="101" s="7" customFormat="1" ht="53" customHeight="1" spans="1:9">
      <c r="A101" s="38">
        <v>87</v>
      </c>
      <c r="B101" s="37" t="s">
        <v>427</v>
      </c>
      <c r="C101" s="37" t="s">
        <v>428</v>
      </c>
      <c r="D101" s="37" t="s">
        <v>429</v>
      </c>
      <c r="E101" s="37">
        <v>31570</v>
      </c>
      <c r="F101" s="37">
        <v>10000</v>
      </c>
      <c r="G101" s="37" t="s">
        <v>430</v>
      </c>
      <c r="H101" s="37" t="s">
        <v>431</v>
      </c>
      <c r="I101" s="37" t="s">
        <v>205</v>
      </c>
    </row>
    <row r="102" s="9" customFormat="1" ht="54" customHeight="1" spans="1:9">
      <c r="A102" s="40">
        <v>88</v>
      </c>
      <c r="B102" s="41" t="s">
        <v>432</v>
      </c>
      <c r="C102" s="48" t="s">
        <v>433</v>
      </c>
      <c r="D102" s="41" t="s">
        <v>261</v>
      </c>
      <c r="E102" s="43">
        <v>80000</v>
      </c>
      <c r="F102" s="41">
        <v>10000</v>
      </c>
      <c r="G102" s="41" t="s">
        <v>434</v>
      </c>
      <c r="H102" s="41" t="s">
        <v>435</v>
      </c>
      <c r="I102" s="41" t="s">
        <v>77</v>
      </c>
    </row>
    <row r="103" s="4" customFormat="1" ht="24" customHeight="1" spans="1:9">
      <c r="A103" s="81" t="s">
        <v>436</v>
      </c>
      <c r="B103" s="54" t="s">
        <v>437</v>
      </c>
      <c r="C103" s="53">
        <v>3</v>
      </c>
      <c r="D103" s="53"/>
      <c r="E103" s="53">
        <f>SUM(E104,E107)</f>
        <v>249473</v>
      </c>
      <c r="F103" s="53">
        <f>SUM(F104,F107)</f>
        <v>55000</v>
      </c>
      <c r="G103" s="82"/>
      <c r="H103" s="82"/>
      <c r="I103" s="82"/>
    </row>
    <row r="104" s="4" customFormat="1" ht="24" customHeight="1" spans="1:9">
      <c r="A104" s="81" t="s">
        <v>16</v>
      </c>
      <c r="B104" s="54" t="s">
        <v>79</v>
      </c>
      <c r="C104" s="53">
        <v>2</v>
      </c>
      <c r="D104" s="53"/>
      <c r="E104" s="53">
        <f>SUM(E105:E106)</f>
        <v>226362</v>
      </c>
      <c r="F104" s="53">
        <f>SUM(F105:F106)</f>
        <v>49000</v>
      </c>
      <c r="G104" s="82"/>
      <c r="H104" s="82"/>
      <c r="I104" s="82"/>
    </row>
    <row r="105" s="4" customFormat="1" ht="60" customHeight="1" spans="1:9">
      <c r="A105" s="40">
        <v>89</v>
      </c>
      <c r="B105" s="51" t="s">
        <v>438</v>
      </c>
      <c r="C105" s="51" t="s">
        <v>439</v>
      </c>
      <c r="D105" s="51" t="s">
        <v>440</v>
      </c>
      <c r="E105" s="51">
        <v>174879</v>
      </c>
      <c r="F105" s="43">
        <v>40000</v>
      </c>
      <c r="G105" s="41" t="s">
        <v>441</v>
      </c>
      <c r="H105" s="52" t="s">
        <v>442</v>
      </c>
      <c r="I105" s="46" t="s">
        <v>31</v>
      </c>
    </row>
    <row r="106" s="5" customFormat="1" ht="84" customHeight="1" spans="1:9">
      <c r="A106" s="38">
        <v>90</v>
      </c>
      <c r="B106" s="47" t="s">
        <v>443</v>
      </c>
      <c r="C106" s="47" t="s">
        <v>444</v>
      </c>
      <c r="D106" s="47" t="s">
        <v>118</v>
      </c>
      <c r="E106" s="41">
        <v>51483</v>
      </c>
      <c r="F106" s="41">
        <v>9000</v>
      </c>
      <c r="G106" s="47" t="s">
        <v>445</v>
      </c>
      <c r="H106" s="47" t="s">
        <v>446</v>
      </c>
      <c r="I106" s="37" t="s">
        <v>36</v>
      </c>
    </row>
    <row r="107" s="3" customFormat="1" ht="28" customHeight="1" spans="1:9">
      <c r="A107" s="81" t="s">
        <v>78</v>
      </c>
      <c r="B107" s="54" t="s">
        <v>207</v>
      </c>
      <c r="C107" s="81">
        <v>1</v>
      </c>
      <c r="D107" s="81"/>
      <c r="E107" s="81">
        <f>SUM(E108)</f>
        <v>23111</v>
      </c>
      <c r="F107" s="81">
        <f>SUM(F108)</f>
        <v>6000</v>
      </c>
      <c r="G107" s="40"/>
      <c r="H107" s="40"/>
      <c r="I107" s="40"/>
    </row>
    <row r="108" s="3" customFormat="1" ht="84" customHeight="1" spans="1:9">
      <c r="A108" s="40">
        <v>91</v>
      </c>
      <c r="B108" s="41" t="s">
        <v>447</v>
      </c>
      <c r="C108" s="41" t="s">
        <v>448</v>
      </c>
      <c r="D108" s="41" t="s">
        <v>239</v>
      </c>
      <c r="E108" s="43">
        <v>23111</v>
      </c>
      <c r="F108" s="43">
        <v>6000</v>
      </c>
      <c r="G108" s="41" t="s">
        <v>449</v>
      </c>
      <c r="H108" s="41" t="s">
        <v>450</v>
      </c>
      <c r="I108" s="43" t="s">
        <v>270</v>
      </c>
    </row>
    <row r="109" s="14" customFormat="1" ht="23" customHeight="1" spans="1:9">
      <c r="A109" s="81" t="s">
        <v>451</v>
      </c>
      <c r="B109" s="83" t="s">
        <v>452</v>
      </c>
      <c r="C109" s="54">
        <v>5</v>
      </c>
      <c r="D109" s="54"/>
      <c r="E109" s="54">
        <f>SUM(E110,E118)</f>
        <v>252214</v>
      </c>
      <c r="F109" s="54">
        <f>SUM(F110,F118)</f>
        <v>52000</v>
      </c>
      <c r="G109" s="84"/>
      <c r="H109" s="83"/>
      <c r="I109" s="83"/>
    </row>
    <row r="110" s="14" customFormat="1" ht="23" customHeight="1" spans="1:9">
      <c r="A110" s="81" t="s">
        <v>14</v>
      </c>
      <c r="B110" s="83" t="s">
        <v>453</v>
      </c>
      <c r="C110" s="54">
        <v>4</v>
      </c>
      <c r="D110" s="54"/>
      <c r="E110" s="54">
        <f>E113+E115+E111</f>
        <v>239214</v>
      </c>
      <c r="F110" s="54">
        <f>F113+F115+F111</f>
        <v>48000</v>
      </c>
      <c r="G110" s="84"/>
      <c r="H110" s="83"/>
      <c r="I110" s="83"/>
    </row>
    <row r="111" s="14" customFormat="1" ht="23" customHeight="1" spans="1:210">
      <c r="A111" s="36" t="s">
        <v>16</v>
      </c>
      <c r="B111" s="83" t="s">
        <v>17</v>
      </c>
      <c r="C111" s="54">
        <v>1</v>
      </c>
      <c r="D111" s="54"/>
      <c r="E111" s="54">
        <f>SUM(E112)</f>
        <v>37000</v>
      </c>
      <c r="F111" s="54">
        <f>SUM(F112)</f>
        <v>8000</v>
      </c>
      <c r="G111" s="83"/>
      <c r="H111" s="87"/>
      <c r="I111" s="36"/>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94"/>
      <c r="FR111" s="94"/>
      <c r="FS111" s="94"/>
      <c r="FT111" s="94"/>
      <c r="FU111" s="94"/>
      <c r="FV111" s="94"/>
      <c r="FW111" s="94"/>
      <c r="FX111" s="94"/>
      <c r="FY111" s="94"/>
      <c r="FZ111" s="94"/>
      <c r="GA111" s="94"/>
      <c r="GB111" s="94"/>
      <c r="GC111" s="94"/>
      <c r="GD111" s="94"/>
      <c r="GE111" s="94"/>
      <c r="GF111" s="94"/>
      <c r="GG111" s="94"/>
      <c r="GH111" s="94"/>
      <c r="GI111" s="94"/>
      <c r="GJ111" s="94"/>
      <c r="GK111" s="94"/>
      <c r="GL111" s="94"/>
      <c r="GM111" s="94"/>
      <c r="GN111" s="94"/>
      <c r="GO111" s="94"/>
      <c r="GP111" s="94"/>
      <c r="GQ111" s="94"/>
      <c r="GR111" s="94"/>
      <c r="GS111" s="94"/>
      <c r="GT111" s="94"/>
      <c r="GU111" s="94"/>
      <c r="GV111" s="94"/>
      <c r="GW111" s="94"/>
      <c r="GX111" s="94"/>
      <c r="GY111" s="94"/>
      <c r="GZ111" s="94"/>
      <c r="HA111" s="94"/>
      <c r="HB111" s="94"/>
    </row>
    <row r="112" s="7" customFormat="1" ht="67" customHeight="1" spans="1:210">
      <c r="A112" s="38">
        <v>92</v>
      </c>
      <c r="B112" s="51" t="s">
        <v>454</v>
      </c>
      <c r="C112" s="88" t="s">
        <v>455</v>
      </c>
      <c r="D112" s="51" t="s">
        <v>456</v>
      </c>
      <c r="E112" s="51">
        <v>37000</v>
      </c>
      <c r="F112" s="51">
        <v>8000</v>
      </c>
      <c r="G112" s="51" t="s">
        <v>457</v>
      </c>
      <c r="H112" s="51" t="s">
        <v>458</v>
      </c>
      <c r="I112" s="37" t="s">
        <v>59</v>
      </c>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row>
    <row r="113" s="14" customFormat="1" ht="23" customHeight="1" spans="1:9">
      <c r="A113" s="53" t="s">
        <v>78</v>
      </c>
      <c r="B113" s="83" t="s">
        <v>79</v>
      </c>
      <c r="C113" s="54">
        <v>1</v>
      </c>
      <c r="D113" s="54"/>
      <c r="E113" s="54">
        <f>SUM(E114)</f>
        <v>100000</v>
      </c>
      <c r="F113" s="54">
        <f>SUM(F114)</f>
        <v>15000</v>
      </c>
      <c r="G113" s="84"/>
      <c r="H113" s="83"/>
      <c r="I113" s="83"/>
    </row>
    <row r="114" s="7" customFormat="1" ht="58" customHeight="1" spans="1:9">
      <c r="A114" s="43">
        <v>93</v>
      </c>
      <c r="B114" s="48" t="s">
        <v>459</v>
      </c>
      <c r="C114" s="41" t="s">
        <v>460</v>
      </c>
      <c r="D114" s="41" t="s">
        <v>461</v>
      </c>
      <c r="E114" s="43">
        <v>100000</v>
      </c>
      <c r="F114" s="43">
        <v>15000</v>
      </c>
      <c r="G114" s="41" t="s">
        <v>462</v>
      </c>
      <c r="H114" s="48" t="s">
        <v>463</v>
      </c>
      <c r="I114" s="41" t="s">
        <v>121</v>
      </c>
    </row>
    <row r="115" s="14" customFormat="1" ht="25" customHeight="1" spans="1:9">
      <c r="A115" s="81" t="s">
        <v>206</v>
      </c>
      <c r="B115" s="83" t="s">
        <v>207</v>
      </c>
      <c r="C115" s="54">
        <v>2</v>
      </c>
      <c r="D115" s="54"/>
      <c r="E115" s="81">
        <f>SUM(E116:E117)</f>
        <v>102214</v>
      </c>
      <c r="F115" s="81">
        <f>SUM(F116:F117)</f>
        <v>25000</v>
      </c>
      <c r="G115" s="54"/>
      <c r="H115" s="83"/>
      <c r="I115" s="54"/>
    </row>
    <row r="116" s="7" customFormat="1" ht="65" customHeight="1" spans="1:9">
      <c r="A116" s="40">
        <v>94</v>
      </c>
      <c r="B116" s="48" t="s">
        <v>464</v>
      </c>
      <c r="C116" s="48" t="s">
        <v>465</v>
      </c>
      <c r="D116" s="41" t="s">
        <v>466</v>
      </c>
      <c r="E116" s="41">
        <v>52214</v>
      </c>
      <c r="F116" s="41">
        <v>10000</v>
      </c>
      <c r="G116" s="48" t="s">
        <v>467</v>
      </c>
      <c r="H116" s="41" t="s">
        <v>468</v>
      </c>
      <c r="I116" s="41" t="s">
        <v>121</v>
      </c>
    </row>
    <row r="117" s="16" customFormat="1" ht="63" customHeight="1" spans="1:9">
      <c r="A117" s="78">
        <v>95</v>
      </c>
      <c r="B117" s="78" t="s">
        <v>469</v>
      </c>
      <c r="C117" s="78" t="s">
        <v>470</v>
      </c>
      <c r="D117" s="78" t="s">
        <v>471</v>
      </c>
      <c r="E117" s="78">
        <v>50000</v>
      </c>
      <c r="F117" s="78">
        <v>15000</v>
      </c>
      <c r="G117" s="78" t="s">
        <v>472</v>
      </c>
      <c r="H117" s="78" t="s">
        <v>473</v>
      </c>
      <c r="I117" s="78" t="s">
        <v>31</v>
      </c>
    </row>
    <row r="118" s="14" customFormat="1" ht="23" customHeight="1" spans="1:210">
      <c r="A118" s="36" t="s">
        <v>349</v>
      </c>
      <c r="B118" s="87" t="s">
        <v>474</v>
      </c>
      <c r="C118" s="87">
        <v>1</v>
      </c>
      <c r="D118" s="87"/>
      <c r="E118" s="87">
        <f>SUM(E119)</f>
        <v>13000</v>
      </c>
      <c r="F118" s="87">
        <f>SUM(F119)</f>
        <v>4000</v>
      </c>
      <c r="G118" s="87"/>
      <c r="H118" s="87"/>
      <c r="I118" s="36"/>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row>
    <row r="119" s="14" customFormat="1" ht="23" customHeight="1" spans="1:210">
      <c r="A119" s="36"/>
      <c r="B119" s="87" t="s">
        <v>79</v>
      </c>
      <c r="C119" s="87">
        <v>1</v>
      </c>
      <c r="D119" s="87"/>
      <c r="E119" s="87">
        <f>SUM(E120)</f>
        <v>13000</v>
      </c>
      <c r="F119" s="87">
        <f>SUM(F120)</f>
        <v>4000</v>
      </c>
      <c r="G119" s="87"/>
      <c r="H119" s="87"/>
      <c r="I119" s="36"/>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c r="FY119" s="94"/>
      <c r="FZ119" s="94"/>
      <c r="GA119" s="94"/>
      <c r="GB119" s="94"/>
      <c r="GC119" s="94"/>
      <c r="GD119" s="94"/>
      <c r="GE119" s="94"/>
      <c r="GF119" s="94"/>
      <c r="GG119" s="94"/>
      <c r="GH119" s="94"/>
      <c r="GI119" s="94"/>
      <c r="GJ119" s="94"/>
      <c r="GK119" s="94"/>
      <c r="GL119" s="94"/>
      <c r="GM119" s="94"/>
      <c r="GN119" s="94"/>
      <c r="GO119" s="94"/>
      <c r="GP119" s="94"/>
      <c r="GQ119" s="94"/>
      <c r="GR119" s="94"/>
      <c r="GS119" s="94"/>
      <c r="GT119" s="94"/>
      <c r="GU119" s="94"/>
      <c r="GV119" s="94"/>
      <c r="GW119" s="94"/>
      <c r="GX119" s="94"/>
      <c r="GY119" s="94"/>
      <c r="GZ119" s="94"/>
      <c r="HA119" s="94"/>
      <c r="HB119" s="94"/>
    </row>
    <row r="120" s="7" customFormat="1" ht="59" customHeight="1" spans="1:210">
      <c r="A120" s="38">
        <v>96</v>
      </c>
      <c r="B120" s="41" t="s">
        <v>475</v>
      </c>
      <c r="C120" s="89" t="s">
        <v>476</v>
      </c>
      <c r="D120" s="67" t="s">
        <v>179</v>
      </c>
      <c r="E120" s="68">
        <v>13000</v>
      </c>
      <c r="F120" s="41">
        <v>4000</v>
      </c>
      <c r="G120" s="41" t="s">
        <v>477</v>
      </c>
      <c r="H120" s="51" t="s">
        <v>478</v>
      </c>
      <c r="I120" s="37" t="s">
        <v>59</v>
      </c>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row>
    <row r="121" s="17" customFormat="1" ht="19" customHeight="1" spans="1:9">
      <c r="A121" s="81" t="s">
        <v>479</v>
      </c>
      <c r="B121" s="87" t="s">
        <v>480</v>
      </c>
      <c r="C121" s="87">
        <v>15</v>
      </c>
      <c r="D121" s="87"/>
      <c r="E121" s="90">
        <f>E122+E129+E142</f>
        <v>1832651</v>
      </c>
      <c r="F121" s="90">
        <f>F122+F129+F142</f>
        <v>235392</v>
      </c>
      <c r="G121" s="54"/>
      <c r="H121" s="54"/>
      <c r="I121" s="95"/>
    </row>
    <row r="122" s="17" customFormat="1" ht="19" customHeight="1" spans="1:9">
      <c r="A122" s="81" t="s">
        <v>14</v>
      </c>
      <c r="B122" s="87" t="s">
        <v>481</v>
      </c>
      <c r="C122" s="87">
        <v>4</v>
      </c>
      <c r="D122" s="87"/>
      <c r="E122" s="90">
        <f>SUM(E123,E127)</f>
        <v>165344</v>
      </c>
      <c r="F122" s="90">
        <f>SUM(F123,F127)</f>
        <v>29020</v>
      </c>
      <c r="G122" s="54"/>
      <c r="H122" s="54"/>
      <c r="I122" s="95"/>
    </row>
    <row r="123" s="17" customFormat="1" ht="19" customHeight="1" spans="1:9">
      <c r="A123" s="81" t="s">
        <v>16</v>
      </c>
      <c r="B123" s="87" t="s">
        <v>17</v>
      </c>
      <c r="C123" s="87">
        <v>3</v>
      </c>
      <c r="D123" s="87"/>
      <c r="E123" s="90">
        <f>SUM(E124:E126)</f>
        <v>88520</v>
      </c>
      <c r="F123" s="90">
        <f>SUM(F124:F126)</f>
        <v>9020</v>
      </c>
      <c r="G123" s="54"/>
      <c r="H123" s="54"/>
      <c r="I123" s="95"/>
    </row>
    <row r="124" s="4" customFormat="1" ht="53" customHeight="1" spans="1:9">
      <c r="A124" s="40">
        <v>97</v>
      </c>
      <c r="B124" s="91" t="s">
        <v>482</v>
      </c>
      <c r="C124" s="91" t="s">
        <v>483</v>
      </c>
      <c r="D124" s="91" t="s">
        <v>484</v>
      </c>
      <c r="E124" s="91">
        <v>29520</v>
      </c>
      <c r="F124" s="43">
        <v>2020</v>
      </c>
      <c r="G124" s="41" t="s">
        <v>21</v>
      </c>
      <c r="H124" s="41" t="s">
        <v>485</v>
      </c>
      <c r="I124" s="46" t="s">
        <v>31</v>
      </c>
    </row>
    <row r="125" s="4" customFormat="1" ht="51" customHeight="1" spans="1:9">
      <c r="A125" s="40">
        <v>98</v>
      </c>
      <c r="B125" s="51" t="s">
        <v>486</v>
      </c>
      <c r="C125" s="51" t="s">
        <v>487</v>
      </c>
      <c r="D125" s="51" t="s">
        <v>484</v>
      </c>
      <c r="E125" s="51">
        <v>14000</v>
      </c>
      <c r="F125" s="43">
        <v>2000</v>
      </c>
      <c r="G125" s="41" t="s">
        <v>21</v>
      </c>
      <c r="H125" s="41" t="s">
        <v>485</v>
      </c>
      <c r="I125" s="46" t="s">
        <v>31</v>
      </c>
    </row>
    <row r="126" s="7" customFormat="1" ht="66" customHeight="1" spans="1:210">
      <c r="A126" s="38">
        <v>99</v>
      </c>
      <c r="B126" s="37" t="s">
        <v>488</v>
      </c>
      <c r="C126" s="66" t="s">
        <v>489</v>
      </c>
      <c r="D126" s="67" t="s">
        <v>490</v>
      </c>
      <c r="E126" s="68">
        <v>45000</v>
      </c>
      <c r="F126" s="92">
        <v>5000</v>
      </c>
      <c r="G126" s="92" t="s">
        <v>21</v>
      </c>
      <c r="H126" s="51" t="s">
        <v>491</v>
      </c>
      <c r="I126" s="37" t="s">
        <v>59</v>
      </c>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96"/>
      <c r="EK126" s="96"/>
      <c r="EL126" s="96"/>
      <c r="EM126" s="96"/>
      <c r="EN126" s="96"/>
      <c r="EO126" s="96"/>
      <c r="EP126" s="96"/>
      <c r="EQ126" s="96"/>
      <c r="ER126" s="96"/>
      <c r="ES126" s="96"/>
      <c r="ET126" s="96"/>
      <c r="EU126" s="96"/>
      <c r="EV126" s="96"/>
      <c r="EW126" s="96"/>
      <c r="EX126" s="96"/>
      <c r="EY126" s="96"/>
      <c r="EZ126" s="96"/>
      <c r="FA126" s="96"/>
      <c r="FB126" s="96"/>
      <c r="FC126" s="96"/>
      <c r="FD126" s="96"/>
      <c r="FE126" s="96"/>
      <c r="FF126" s="96"/>
      <c r="FG126" s="96"/>
      <c r="FH126" s="96"/>
      <c r="FI126" s="96"/>
      <c r="FJ126" s="96"/>
      <c r="FK126" s="96"/>
      <c r="FL126" s="96"/>
      <c r="FM126" s="96"/>
      <c r="FN126" s="96"/>
      <c r="FO126" s="96"/>
      <c r="FP126" s="96"/>
      <c r="FQ126" s="96"/>
      <c r="FR126" s="96"/>
      <c r="FS126" s="96"/>
      <c r="FT126" s="96"/>
      <c r="FU126" s="96"/>
      <c r="FV126" s="96"/>
      <c r="FW126" s="96"/>
      <c r="FX126" s="96"/>
      <c r="FY126" s="96"/>
      <c r="FZ126" s="96"/>
      <c r="GA126" s="96"/>
      <c r="GB126" s="96"/>
      <c r="GC126" s="96"/>
      <c r="GD126" s="96"/>
      <c r="GE126" s="96"/>
      <c r="GF126" s="96"/>
      <c r="GG126" s="96"/>
      <c r="GH126" s="96"/>
      <c r="GI126" s="96"/>
      <c r="GJ126" s="96"/>
      <c r="GK126" s="96"/>
      <c r="GL126" s="96"/>
      <c r="GM126" s="96"/>
      <c r="GN126" s="96"/>
      <c r="GO126" s="96"/>
      <c r="GP126" s="96"/>
      <c r="GQ126" s="96"/>
      <c r="GR126" s="96"/>
      <c r="GS126" s="96"/>
      <c r="GT126" s="96"/>
      <c r="GU126" s="96"/>
      <c r="GV126" s="96"/>
      <c r="GW126" s="96"/>
      <c r="GX126" s="96"/>
      <c r="GY126" s="96"/>
      <c r="GZ126" s="96"/>
      <c r="HA126" s="96"/>
      <c r="HB126" s="96"/>
    </row>
    <row r="127" s="14" customFormat="1" ht="29" customHeight="1" spans="1:9">
      <c r="A127" s="81" t="s">
        <v>78</v>
      </c>
      <c r="B127" s="54" t="s">
        <v>207</v>
      </c>
      <c r="C127" s="54">
        <v>1</v>
      </c>
      <c r="D127" s="55"/>
      <c r="E127" s="55">
        <f>SUM(E128)</f>
        <v>76824</v>
      </c>
      <c r="F127" s="55">
        <f>SUM(F128)</f>
        <v>20000</v>
      </c>
      <c r="G127" s="83"/>
      <c r="H127" s="54"/>
      <c r="I127" s="54"/>
    </row>
    <row r="128" s="9" customFormat="1" ht="47" customHeight="1" spans="1:9">
      <c r="A128" s="43">
        <v>100</v>
      </c>
      <c r="B128" s="41" t="s">
        <v>492</v>
      </c>
      <c r="C128" s="48" t="s">
        <v>493</v>
      </c>
      <c r="D128" s="41" t="s">
        <v>494</v>
      </c>
      <c r="E128" s="41">
        <v>76824</v>
      </c>
      <c r="F128" s="41">
        <v>20000</v>
      </c>
      <c r="G128" s="48" t="s">
        <v>495</v>
      </c>
      <c r="H128" s="41" t="s">
        <v>77</v>
      </c>
      <c r="I128" s="41" t="s">
        <v>77</v>
      </c>
    </row>
    <row r="129" s="17" customFormat="1" ht="20" customHeight="1" spans="1:9">
      <c r="A129" s="53" t="s">
        <v>349</v>
      </c>
      <c r="B129" s="87" t="s">
        <v>496</v>
      </c>
      <c r="C129" s="87">
        <v>8</v>
      </c>
      <c r="D129" s="87"/>
      <c r="E129" s="87">
        <f>SUM(E134,E130,E137,E140)</f>
        <v>1554786</v>
      </c>
      <c r="F129" s="87">
        <f>SUM(F134,F130,F137,F140)</f>
        <v>164672</v>
      </c>
      <c r="G129" s="54"/>
      <c r="H129" s="103"/>
      <c r="I129" s="95"/>
    </row>
    <row r="130" s="18" customFormat="1" ht="20" customHeight="1" spans="1:9">
      <c r="A130" s="81" t="s">
        <v>16</v>
      </c>
      <c r="B130" s="83" t="s">
        <v>17</v>
      </c>
      <c r="C130" s="54">
        <v>3</v>
      </c>
      <c r="D130" s="54"/>
      <c r="E130" s="54">
        <f>SUM(E131:E133)</f>
        <v>145558</v>
      </c>
      <c r="F130" s="54">
        <f>SUM(F131:F133)</f>
        <v>35291</v>
      </c>
      <c r="G130" s="54"/>
      <c r="H130" s="54"/>
      <c r="I130" s="54"/>
    </row>
    <row r="131" s="6" customFormat="1" ht="67" customHeight="1" spans="1:9">
      <c r="A131" s="43">
        <v>101</v>
      </c>
      <c r="B131" s="48" t="s">
        <v>497</v>
      </c>
      <c r="C131" s="48" t="s">
        <v>498</v>
      </c>
      <c r="D131" s="41" t="s">
        <v>499</v>
      </c>
      <c r="E131" s="41">
        <v>47758</v>
      </c>
      <c r="F131" s="41">
        <v>17491</v>
      </c>
      <c r="G131" s="46" t="s">
        <v>21</v>
      </c>
      <c r="H131" s="41" t="s">
        <v>500</v>
      </c>
      <c r="I131" s="41" t="s">
        <v>41</v>
      </c>
    </row>
    <row r="132" s="7" customFormat="1" ht="51" customHeight="1" spans="1:9">
      <c r="A132" s="104">
        <v>102</v>
      </c>
      <c r="B132" s="51" t="s">
        <v>501</v>
      </c>
      <c r="C132" s="45" t="s">
        <v>502</v>
      </c>
      <c r="D132" s="51" t="s">
        <v>44</v>
      </c>
      <c r="E132" s="104">
        <v>29800</v>
      </c>
      <c r="F132" s="105">
        <v>10800</v>
      </c>
      <c r="G132" s="46" t="s">
        <v>21</v>
      </c>
      <c r="H132" s="45" t="s">
        <v>503</v>
      </c>
      <c r="I132" s="43" t="s">
        <v>46</v>
      </c>
    </row>
    <row r="133" s="7" customFormat="1" ht="57" customHeight="1" spans="1:9">
      <c r="A133" s="43">
        <v>103</v>
      </c>
      <c r="B133" s="48" t="s">
        <v>504</v>
      </c>
      <c r="C133" s="106" t="s">
        <v>505</v>
      </c>
      <c r="D133" s="46" t="s">
        <v>506</v>
      </c>
      <c r="E133" s="40">
        <v>68000</v>
      </c>
      <c r="F133" s="107">
        <v>7000</v>
      </c>
      <c r="G133" s="46" t="s">
        <v>21</v>
      </c>
      <c r="H133" s="106" t="s">
        <v>507</v>
      </c>
      <c r="I133" s="43" t="s">
        <v>46</v>
      </c>
    </row>
    <row r="134" s="17" customFormat="1" ht="24" customHeight="1" spans="1:9">
      <c r="A134" s="53" t="s">
        <v>78</v>
      </c>
      <c r="B134" s="87" t="s">
        <v>79</v>
      </c>
      <c r="C134" s="87">
        <v>2</v>
      </c>
      <c r="D134" s="87"/>
      <c r="E134" s="87">
        <f>SUM(E135:E136)</f>
        <v>150847</v>
      </c>
      <c r="F134" s="87">
        <f>SUM(F135:F136)</f>
        <v>73000</v>
      </c>
      <c r="G134" s="54"/>
      <c r="H134" s="103"/>
      <c r="I134" s="95"/>
    </row>
    <row r="135" s="4" customFormat="1" ht="71" customHeight="1" spans="1:9">
      <c r="A135" s="49">
        <v>104</v>
      </c>
      <c r="B135" s="45" t="s">
        <v>508</v>
      </c>
      <c r="C135" s="108" t="s">
        <v>509</v>
      </c>
      <c r="D135" s="45" t="s">
        <v>164</v>
      </c>
      <c r="E135" s="45">
        <v>120000</v>
      </c>
      <c r="F135" s="49">
        <v>60000</v>
      </c>
      <c r="G135" s="45" t="s">
        <v>510</v>
      </c>
      <c r="H135" s="46" t="s">
        <v>511</v>
      </c>
      <c r="I135" s="46" t="s">
        <v>31</v>
      </c>
    </row>
    <row r="136" s="12" customFormat="1" ht="89" customHeight="1" spans="1:9">
      <c r="A136" s="41">
        <v>105</v>
      </c>
      <c r="B136" s="51" t="s">
        <v>512</v>
      </c>
      <c r="C136" s="41" t="s">
        <v>513</v>
      </c>
      <c r="D136" s="41" t="s">
        <v>514</v>
      </c>
      <c r="E136" s="41">
        <v>30847</v>
      </c>
      <c r="F136" s="41">
        <v>13000</v>
      </c>
      <c r="G136" s="41" t="s">
        <v>515</v>
      </c>
      <c r="H136" s="41" t="s">
        <v>516</v>
      </c>
      <c r="I136" s="41" t="s">
        <v>100</v>
      </c>
    </row>
    <row r="137" s="15" customFormat="1" ht="24" customHeight="1" spans="1:9">
      <c r="A137" s="39" t="s">
        <v>206</v>
      </c>
      <c r="B137" s="86" t="s">
        <v>207</v>
      </c>
      <c r="C137" s="54">
        <v>2</v>
      </c>
      <c r="D137" s="86"/>
      <c r="E137" s="54">
        <f>SUM(E138:E139)</f>
        <v>58381</v>
      </c>
      <c r="F137" s="54">
        <f>SUM(F138:F139)</f>
        <v>56381</v>
      </c>
      <c r="G137" s="86"/>
      <c r="H137" s="86"/>
      <c r="I137" s="36"/>
    </row>
    <row r="138" s="5" customFormat="1" ht="36" spans="1:9">
      <c r="A138" s="38">
        <v>106</v>
      </c>
      <c r="B138" s="47" t="s">
        <v>517</v>
      </c>
      <c r="C138" s="47" t="s">
        <v>518</v>
      </c>
      <c r="D138" s="47" t="s">
        <v>408</v>
      </c>
      <c r="E138" s="41">
        <v>24000</v>
      </c>
      <c r="F138" s="41">
        <v>24000</v>
      </c>
      <c r="G138" s="47" t="s">
        <v>21</v>
      </c>
      <c r="H138" s="47" t="s">
        <v>519</v>
      </c>
      <c r="I138" s="37" t="s">
        <v>36</v>
      </c>
    </row>
    <row r="139" s="7" customFormat="1" ht="36" spans="1:9">
      <c r="A139" s="72">
        <v>107</v>
      </c>
      <c r="B139" s="41" t="s">
        <v>520</v>
      </c>
      <c r="C139" s="41" t="s">
        <v>521</v>
      </c>
      <c r="D139" s="41" t="s">
        <v>210</v>
      </c>
      <c r="E139" s="72">
        <v>34381</v>
      </c>
      <c r="F139" s="72">
        <v>32381</v>
      </c>
      <c r="G139" s="41" t="s">
        <v>21</v>
      </c>
      <c r="H139" s="41" t="s">
        <v>522</v>
      </c>
      <c r="I139" s="43" t="s">
        <v>46</v>
      </c>
    </row>
    <row r="140" s="14" customFormat="1" ht="19" customHeight="1" spans="1:9">
      <c r="A140" s="55" t="s">
        <v>523</v>
      </c>
      <c r="B140" s="54" t="s">
        <v>524</v>
      </c>
      <c r="C140" s="54">
        <v>1</v>
      </c>
      <c r="D140" s="54"/>
      <c r="E140" s="55">
        <f>SUM(E141)</f>
        <v>1200000</v>
      </c>
      <c r="F140" s="55">
        <f>SUM(F141)</f>
        <v>0</v>
      </c>
      <c r="G140" s="54"/>
      <c r="H140" s="54"/>
      <c r="I140" s="81"/>
    </row>
    <row r="141" s="16" customFormat="1" ht="47" customHeight="1" spans="1:9">
      <c r="A141" s="78">
        <v>108</v>
      </c>
      <c r="B141" s="78" t="s">
        <v>525</v>
      </c>
      <c r="C141" s="78" t="s">
        <v>526</v>
      </c>
      <c r="D141" s="78" t="s">
        <v>527</v>
      </c>
      <c r="E141" s="78">
        <v>1200000</v>
      </c>
      <c r="F141" s="78">
        <v>0</v>
      </c>
      <c r="G141" s="78" t="s">
        <v>528</v>
      </c>
      <c r="H141" s="78" t="s">
        <v>529</v>
      </c>
      <c r="I141" s="78" t="s">
        <v>31</v>
      </c>
    </row>
    <row r="142" s="18" customFormat="1" ht="18" customHeight="1" spans="1:9">
      <c r="A142" s="81" t="s">
        <v>436</v>
      </c>
      <c r="B142" s="54" t="s">
        <v>530</v>
      </c>
      <c r="C142" s="54">
        <v>3</v>
      </c>
      <c r="D142" s="54"/>
      <c r="E142" s="54">
        <f>SUM(E146,E143)</f>
        <v>112521</v>
      </c>
      <c r="F142" s="54">
        <f>SUM(F146,F143)</f>
        <v>41700</v>
      </c>
      <c r="G142" s="54"/>
      <c r="H142" s="54"/>
      <c r="I142" s="54"/>
    </row>
    <row r="143" s="14" customFormat="1" ht="18" customHeight="1" spans="1:9">
      <c r="A143" s="36" t="s">
        <v>16</v>
      </c>
      <c r="B143" s="36" t="s">
        <v>17</v>
      </c>
      <c r="C143" s="36">
        <v>2</v>
      </c>
      <c r="D143" s="36"/>
      <c r="E143" s="36">
        <f>SUM(E144:E145)</f>
        <v>94500</v>
      </c>
      <c r="F143" s="36">
        <f>SUM(F144:F145)</f>
        <v>33700</v>
      </c>
      <c r="G143" s="36"/>
      <c r="H143" s="36"/>
      <c r="I143" s="36"/>
    </row>
    <row r="144" s="7" customFormat="1" ht="46" customHeight="1" spans="1:9">
      <c r="A144" s="38">
        <v>109</v>
      </c>
      <c r="B144" s="37" t="s">
        <v>531</v>
      </c>
      <c r="C144" s="37" t="s">
        <v>532</v>
      </c>
      <c r="D144" s="37" t="s">
        <v>533</v>
      </c>
      <c r="E144" s="37">
        <v>80569</v>
      </c>
      <c r="F144" s="37">
        <v>20569</v>
      </c>
      <c r="G144" s="37" t="s">
        <v>21</v>
      </c>
      <c r="H144" s="37" t="s">
        <v>534</v>
      </c>
      <c r="I144" s="37" t="s">
        <v>205</v>
      </c>
    </row>
    <row r="145" s="7" customFormat="1" ht="66" customHeight="1" spans="1:9">
      <c r="A145" s="82">
        <v>110</v>
      </c>
      <c r="B145" s="41" t="s">
        <v>535</v>
      </c>
      <c r="C145" s="41" t="s">
        <v>536</v>
      </c>
      <c r="D145" s="41" t="s">
        <v>537</v>
      </c>
      <c r="E145" s="41">
        <v>13931</v>
      </c>
      <c r="F145" s="41">
        <v>13131</v>
      </c>
      <c r="G145" s="41" t="s">
        <v>21</v>
      </c>
      <c r="H145" s="41" t="s">
        <v>538</v>
      </c>
      <c r="I145" s="41" t="s">
        <v>539</v>
      </c>
    </row>
    <row r="146" s="18" customFormat="1" ht="19" customHeight="1" spans="1:9">
      <c r="A146" s="81" t="s">
        <v>78</v>
      </c>
      <c r="B146" s="54" t="s">
        <v>207</v>
      </c>
      <c r="C146" s="54">
        <v>1</v>
      </c>
      <c r="D146" s="54"/>
      <c r="E146" s="54">
        <f>SUM(E147)</f>
        <v>18021</v>
      </c>
      <c r="F146" s="54">
        <f>SUM(F147)</f>
        <v>8000</v>
      </c>
      <c r="G146" s="54"/>
      <c r="H146" s="54"/>
      <c r="I146" s="54"/>
    </row>
    <row r="147" s="6" customFormat="1" ht="49" customHeight="1" spans="1:9">
      <c r="A147" s="43">
        <v>111</v>
      </c>
      <c r="B147" s="48" t="s">
        <v>540</v>
      </c>
      <c r="C147" s="48" t="s">
        <v>541</v>
      </c>
      <c r="D147" s="41" t="s">
        <v>249</v>
      </c>
      <c r="E147" s="41">
        <v>18021</v>
      </c>
      <c r="F147" s="41">
        <v>8000</v>
      </c>
      <c r="G147" s="41" t="s">
        <v>542</v>
      </c>
      <c r="H147" s="41" t="s">
        <v>543</v>
      </c>
      <c r="I147" s="41" t="s">
        <v>41</v>
      </c>
    </row>
    <row r="148" s="17" customFormat="1" ht="24" customHeight="1" spans="1:9">
      <c r="A148" s="81" t="s">
        <v>544</v>
      </c>
      <c r="B148" s="87" t="s">
        <v>545</v>
      </c>
      <c r="C148" s="87">
        <v>24</v>
      </c>
      <c r="D148" s="87"/>
      <c r="E148" s="87">
        <f>SUM(E149,E160)</f>
        <v>3622671</v>
      </c>
      <c r="F148" s="87">
        <f>SUM(F149,F160)</f>
        <v>713023</v>
      </c>
      <c r="G148" s="103"/>
      <c r="H148" s="103"/>
      <c r="I148" s="95"/>
    </row>
    <row r="149" s="17" customFormat="1" ht="24" customHeight="1" spans="1:9">
      <c r="A149" s="53" t="s">
        <v>14</v>
      </c>
      <c r="B149" s="87" t="s">
        <v>546</v>
      </c>
      <c r="C149" s="87">
        <v>8</v>
      </c>
      <c r="D149" s="87"/>
      <c r="E149" s="87">
        <f>SUM(E150,E158)</f>
        <v>351292</v>
      </c>
      <c r="F149" s="87">
        <f>SUM(F150,F158)</f>
        <v>113458</v>
      </c>
      <c r="G149" s="103"/>
      <c r="H149" s="103"/>
      <c r="I149" s="95"/>
    </row>
    <row r="150" s="17" customFormat="1" ht="24" customHeight="1" spans="1:9">
      <c r="A150" s="53" t="s">
        <v>16</v>
      </c>
      <c r="B150" s="87" t="s">
        <v>17</v>
      </c>
      <c r="C150" s="87">
        <v>7</v>
      </c>
      <c r="D150" s="87"/>
      <c r="E150" s="87">
        <f>SUM(E151:E157)</f>
        <v>297558</v>
      </c>
      <c r="F150" s="87">
        <f>SUM(F151:F157)</f>
        <v>94458</v>
      </c>
      <c r="G150" s="103"/>
      <c r="H150" s="103"/>
      <c r="I150" s="95"/>
    </row>
    <row r="151" s="4" customFormat="1" ht="52" customHeight="1" spans="1:9">
      <c r="A151" s="40">
        <v>112</v>
      </c>
      <c r="B151" s="51" t="s">
        <v>547</v>
      </c>
      <c r="C151" s="51" t="s">
        <v>548</v>
      </c>
      <c r="D151" s="51" t="s">
        <v>549</v>
      </c>
      <c r="E151" s="51">
        <v>79205</v>
      </c>
      <c r="F151" s="40">
        <v>19205</v>
      </c>
      <c r="G151" s="41" t="s">
        <v>21</v>
      </c>
      <c r="H151" s="41" t="s">
        <v>550</v>
      </c>
      <c r="I151" s="46" t="s">
        <v>31</v>
      </c>
    </row>
    <row r="152" s="4" customFormat="1" ht="45" customHeight="1" spans="1:9">
      <c r="A152" s="40">
        <v>113</v>
      </c>
      <c r="B152" s="51" t="s">
        <v>551</v>
      </c>
      <c r="C152" s="51" t="s">
        <v>552</v>
      </c>
      <c r="D152" s="51" t="s">
        <v>553</v>
      </c>
      <c r="E152" s="51">
        <v>10500</v>
      </c>
      <c r="F152" s="43">
        <v>3400</v>
      </c>
      <c r="G152" s="41" t="s">
        <v>21</v>
      </c>
      <c r="H152" s="41" t="s">
        <v>485</v>
      </c>
      <c r="I152" s="46" t="s">
        <v>31</v>
      </c>
    </row>
    <row r="153" s="4" customFormat="1" ht="90" customHeight="1" spans="1:9">
      <c r="A153" s="40">
        <v>114</v>
      </c>
      <c r="B153" s="51" t="s">
        <v>554</v>
      </c>
      <c r="C153" s="51" t="s">
        <v>555</v>
      </c>
      <c r="D153" s="51" t="s">
        <v>556</v>
      </c>
      <c r="E153" s="51">
        <v>31554</v>
      </c>
      <c r="F153" s="43">
        <v>11554</v>
      </c>
      <c r="G153" s="41" t="s">
        <v>21</v>
      </c>
      <c r="H153" s="52" t="s">
        <v>557</v>
      </c>
      <c r="I153" s="46" t="s">
        <v>31</v>
      </c>
    </row>
    <row r="154" s="4" customFormat="1" ht="67" customHeight="1" spans="1:9">
      <c r="A154" s="40">
        <v>115</v>
      </c>
      <c r="B154" s="46" t="s">
        <v>558</v>
      </c>
      <c r="C154" s="46" t="s">
        <v>559</v>
      </c>
      <c r="D154" s="46" t="s">
        <v>26</v>
      </c>
      <c r="E154" s="46">
        <v>36000</v>
      </c>
      <c r="F154" s="46">
        <v>20000</v>
      </c>
      <c r="G154" s="46" t="s">
        <v>21</v>
      </c>
      <c r="H154" s="46" t="s">
        <v>560</v>
      </c>
      <c r="I154" s="46" t="s">
        <v>31</v>
      </c>
    </row>
    <row r="155" s="6" customFormat="1" ht="80" customHeight="1" spans="1:9">
      <c r="A155" s="40">
        <v>116</v>
      </c>
      <c r="B155" s="48" t="s">
        <v>561</v>
      </c>
      <c r="C155" s="48" t="s">
        <v>562</v>
      </c>
      <c r="D155" s="41" t="s">
        <v>456</v>
      </c>
      <c r="E155" s="41">
        <v>54299</v>
      </c>
      <c r="F155" s="41">
        <v>15299</v>
      </c>
      <c r="G155" s="41" t="s">
        <v>21</v>
      </c>
      <c r="H155" s="41" t="s">
        <v>563</v>
      </c>
      <c r="I155" s="41" t="s">
        <v>41</v>
      </c>
    </row>
    <row r="156" s="7" customFormat="1" ht="58" customHeight="1" spans="1:9">
      <c r="A156" s="40">
        <v>117</v>
      </c>
      <c r="B156" s="63" t="s">
        <v>564</v>
      </c>
      <c r="C156" s="63" t="s">
        <v>565</v>
      </c>
      <c r="D156" s="45" t="s">
        <v>566</v>
      </c>
      <c r="E156" s="64">
        <v>40000</v>
      </c>
      <c r="F156" s="45">
        <v>15000</v>
      </c>
      <c r="G156" s="45" t="s">
        <v>21</v>
      </c>
      <c r="H156" s="109" t="s">
        <v>567</v>
      </c>
      <c r="I156" s="43" t="s">
        <v>46</v>
      </c>
    </row>
    <row r="157" s="7" customFormat="1" ht="44" customHeight="1" spans="1:9">
      <c r="A157" s="40">
        <v>118</v>
      </c>
      <c r="B157" s="88" t="s">
        <v>568</v>
      </c>
      <c r="C157" s="109" t="s">
        <v>569</v>
      </c>
      <c r="D157" s="45" t="s">
        <v>570</v>
      </c>
      <c r="E157" s="110">
        <v>46000</v>
      </c>
      <c r="F157" s="111">
        <v>10000</v>
      </c>
      <c r="G157" s="45" t="s">
        <v>21</v>
      </c>
      <c r="H157" s="109" t="s">
        <v>571</v>
      </c>
      <c r="I157" s="76" t="s">
        <v>46</v>
      </c>
    </row>
    <row r="158" s="15" customFormat="1" ht="23" customHeight="1" spans="1:9">
      <c r="A158" s="39" t="s">
        <v>78</v>
      </c>
      <c r="B158" s="86" t="s">
        <v>79</v>
      </c>
      <c r="C158" s="54">
        <v>1</v>
      </c>
      <c r="D158" s="86"/>
      <c r="E158" s="54">
        <f>SUM(E159:E159)</f>
        <v>53734</v>
      </c>
      <c r="F158" s="54">
        <f>SUM(F159:F159)</f>
        <v>19000</v>
      </c>
      <c r="G158" s="86"/>
      <c r="H158" s="86"/>
      <c r="I158" s="36"/>
    </row>
    <row r="159" s="6" customFormat="1" ht="85" customHeight="1" spans="1:9">
      <c r="A159" s="43">
        <v>119</v>
      </c>
      <c r="B159" s="48" t="s">
        <v>572</v>
      </c>
      <c r="C159" s="48" t="s">
        <v>573</v>
      </c>
      <c r="D159" s="41" t="s">
        <v>574</v>
      </c>
      <c r="E159" s="41">
        <v>53734</v>
      </c>
      <c r="F159" s="41">
        <v>19000</v>
      </c>
      <c r="G159" s="41" t="s">
        <v>575</v>
      </c>
      <c r="H159" s="41" t="s">
        <v>576</v>
      </c>
      <c r="I159" s="41" t="s">
        <v>41</v>
      </c>
    </row>
    <row r="160" s="3" customFormat="1" ht="21" customHeight="1" spans="1:9">
      <c r="A160" s="81" t="s">
        <v>349</v>
      </c>
      <c r="B160" s="54" t="s">
        <v>577</v>
      </c>
      <c r="C160" s="53">
        <v>16</v>
      </c>
      <c r="D160" s="53"/>
      <c r="E160" s="53">
        <f>SUM(E165,E178,E161)</f>
        <v>3271379</v>
      </c>
      <c r="F160" s="53">
        <f>SUM(F165,F178,F161)</f>
        <v>599565</v>
      </c>
      <c r="G160" s="53"/>
      <c r="H160" s="40"/>
      <c r="I160" s="40"/>
    </row>
    <row r="161" s="3" customFormat="1" ht="21" customHeight="1" spans="1:9">
      <c r="A161" s="81" t="s">
        <v>16</v>
      </c>
      <c r="B161" s="54" t="s">
        <v>17</v>
      </c>
      <c r="C161" s="53">
        <v>3</v>
      </c>
      <c r="D161" s="53"/>
      <c r="E161" s="53">
        <f>SUM(E162:E164)</f>
        <v>359565</v>
      </c>
      <c r="F161" s="53">
        <f>SUM(F162:F164)</f>
        <v>57565</v>
      </c>
      <c r="G161" s="53"/>
      <c r="H161" s="40"/>
      <c r="I161" s="40"/>
    </row>
    <row r="162" s="11" customFormat="1" ht="45" customHeight="1" spans="1:9">
      <c r="A162" s="41">
        <v>120</v>
      </c>
      <c r="B162" s="41" t="s">
        <v>578</v>
      </c>
      <c r="C162" s="41" t="s">
        <v>579</v>
      </c>
      <c r="D162" s="41" t="s">
        <v>580</v>
      </c>
      <c r="E162" s="41">
        <v>209565</v>
      </c>
      <c r="F162" s="41">
        <v>23565</v>
      </c>
      <c r="G162" s="41" t="s">
        <v>21</v>
      </c>
      <c r="H162" s="41" t="s">
        <v>581</v>
      </c>
      <c r="I162" s="41" t="s">
        <v>264</v>
      </c>
    </row>
    <row r="163" s="11" customFormat="1" ht="66" customHeight="1" spans="1:9">
      <c r="A163" s="41">
        <v>121</v>
      </c>
      <c r="B163" s="41" t="s">
        <v>582</v>
      </c>
      <c r="C163" s="41" t="s">
        <v>583</v>
      </c>
      <c r="D163" s="41" t="s">
        <v>584</v>
      </c>
      <c r="E163" s="41">
        <v>100000</v>
      </c>
      <c r="F163" s="41">
        <v>22000</v>
      </c>
      <c r="G163" s="41" t="s">
        <v>21</v>
      </c>
      <c r="H163" s="41" t="s">
        <v>585</v>
      </c>
      <c r="I163" s="41" t="s">
        <v>264</v>
      </c>
    </row>
    <row r="164" s="19" customFormat="1" ht="51" customHeight="1" spans="1:9">
      <c r="A164" s="41">
        <v>122</v>
      </c>
      <c r="B164" s="41" t="s">
        <v>586</v>
      </c>
      <c r="C164" s="41" t="s">
        <v>587</v>
      </c>
      <c r="D164" s="41" t="s">
        <v>588</v>
      </c>
      <c r="E164" s="41">
        <v>50000</v>
      </c>
      <c r="F164" s="41">
        <v>12000</v>
      </c>
      <c r="G164" s="41" t="s">
        <v>21</v>
      </c>
      <c r="H164" s="41" t="s">
        <v>589</v>
      </c>
      <c r="I164" s="41" t="s">
        <v>264</v>
      </c>
    </row>
    <row r="165" s="3" customFormat="1" ht="27" customHeight="1" spans="1:9">
      <c r="A165" s="81" t="s">
        <v>78</v>
      </c>
      <c r="B165" s="54" t="s">
        <v>79</v>
      </c>
      <c r="C165" s="53">
        <v>12</v>
      </c>
      <c r="D165" s="53"/>
      <c r="E165" s="53">
        <f>SUM(E166:E177)</f>
        <v>2684114</v>
      </c>
      <c r="F165" s="53">
        <f>SUM(F166:F177)</f>
        <v>507000</v>
      </c>
      <c r="G165" s="53"/>
      <c r="H165" s="40"/>
      <c r="I165" s="40"/>
    </row>
    <row r="166" s="3" customFormat="1" ht="73" customHeight="1" spans="1:9">
      <c r="A166" s="40">
        <v>123</v>
      </c>
      <c r="B166" s="41" t="s">
        <v>590</v>
      </c>
      <c r="C166" s="48" t="s">
        <v>591</v>
      </c>
      <c r="D166" s="41" t="s">
        <v>592</v>
      </c>
      <c r="E166" s="43">
        <v>370000</v>
      </c>
      <c r="F166" s="43">
        <v>70000</v>
      </c>
      <c r="G166" s="41" t="s">
        <v>593</v>
      </c>
      <c r="H166" s="41" t="s">
        <v>594</v>
      </c>
      <c r="I166" s="43" t="s">
        <v>270</v>
      </c>
    </row>
    <row r="167" s="3" customFormat="1" ht="57" customHeight="1" spans="1:9">
      <c r="A167" s="40">
        <v>124</v>
      </c>
      <c r="B167" s="41" t="s">
        <v>595</v>
      </c>
      <c r="C167" s="41" t="s">
        <v>596</v>
      </c>
      <c r="D167" s="41" t="s">
        <v>597</v>
      </c>
      <c r="E167" s="43">
        <v>270000</v>
      </c>
      <c r="F167" s="43">
        <v>50000</v>
      </c>
      <c r="G167" s="41" t="s">
        <v>598</v>
      </c>
      <c r="H167" s="41" t="s">
        <v>599</v>
      </c>
      <c r="I167" s="43" t="s">
        <v>270</v>
      </c>
    </row>
    <row r="168" s="3" customFormat="1" ht="50" customHeight="1" spans="1:9">
      <c r="A168" s="40">
        <v>125</v>
      </c>
      <c r="B168" s="41" t="s">
        <v>600</v>
      </c>
      <c r="C168" s="41" t="s">
        <v>601</v>
      </c>
      <c r="D168" s="41" t="s">
        <v>602</v>
      </c>
      <c r="E168" s="43">
        <v>300000</v>
      </c>
      <c r="F168" s="43">
        <v>40000</v>
      </c>
      <c r="G168" s="41" t="s">
        <v>603</v>
      </c>
      <c r="H168" s="41" t="s">
        <v>604</v>
      </c>
      <c r="I168" s="43" t="s">
        <v>270</v>
      </c>
    </row>
    <row r="169" s="3" customFormat="1" ht="64" customHeight="1" spans="1:9">
      <c r="A169" s="40">
        <v>126</v>
      </c>
      <c r="B169" s="41" t="s">
        <v>605</v>
      </c>
      <c r="C169" s="41" t="s">
        <v>606</v>
      </c>
      <c r="D169" s="41" t="s">
        <v>607</v>
      </c>
      <c r="E169" s="43">
        <v>240000</v>
      </c>
      <c r="F169" s="43">
        <v>50000</v>
      </c>
      <c r="G169" s="41" t="s">
        <v>608</v>
      </c>
      <c r="H169" s="41" t="s">
        <v>609</v>
      </c>
      <c r="I169" s="43" t="s">
        <v>270</v>
      </c>
    </row>
    <row r="170" s="8" customFormat="1" ht="60" customHeight="1" spans="1:9">
      <c r="A170" s="40">
        <v>127</v>
      </c>
      <c r="B170" s="41" t="s">
        <v>610</v>
      </c>
      <c r="C170" s="41" t="s">
        <v>611</v>
      </c>
      <c r="D170" s="41" t="s">
        <v>612</v>
      </c>
      <c r="E170" s="41">
        <v>85000</v>
      </c>
      <c r="F170" s="41">
        <v>22000</v>
      </c>
      <c r="G170" s="41" t="s">
        <v>613</v>
      </c>
      <c r="H170" s="41" t="s">
        <v>614</v>
      </c>
      <c r="I170" s="56" t="s">
        <v>51</v>
      </c>
    </row>
    <row r="171" s="8" customFormat="1" ht="59" customHeight="1" spans="1:9">
      <c r="A171" s="40">
        <v>128</v>
      </c>
      <c r="B171" s="41" t="s">
        <v>615</v>
      </c>
      <c r="C171" s="41" t="s">
        <v>616</v>
      </c>
      <c r="D171" s="41" t="s">
        <v>617</v>
      </c>
      <c r="E171" s="41">
        <v>200000</v>
      </c>
      <c r="F171" s="41">
        <v>55000</v>
      </c>
      <c r="G171" s="41" t="s">
        <v>618</v>
      </c>
      <c r="H171" s="41" t="s">
        <v>619</v>
      </c>
      <c r="I171" s="56" t="s">
        <v>51</v>
      </c>
    </row>
    <row r="172" s="12" customFormat="1" ht="62" customHeight="1" spans="1:9">
      <c r="A172" s="40">
        <v>129</v>
      </c>
      <c r="B172" s="41" t="s">
        <v>620</v>
      </c>
      <c r="C172" s="41" t="s">
        <v>621</v>
      </c>
      <c r="D172" s="41" t="s">
        <v>622</v>
      </c>
      <c r="E172" s="41">
        <v>200000</v>
      </c>
      <c r="F172" s="41">
        <v>50000</v>
      </c>
      <c r="G172" s="41" t="s">
        <v>623</v>
      </c>
      <c r="H172" s="41" t="s">
        <v>624</v>
      </c>
      <c r="I172" s="56" t="s">
        <v>51</v>
      </c>
    </row>
    <row r="173" s="7" customFormat="1" ht="83" customHeight="1" spans="1:9">
      <c r="A173" s="40">
        <v>130</v>
      </c>
      <c r="B173" s="112" t="s">
        <v>625</v>
      </c>
      <c r="C173" s="112" t="s">
        <v>626</v>
      </c>
      <c r="D173" s="112" t="s">
        <v>627</v>
      </c>
      <c r="E173" s="37">
        <v>154025</v>
      </c>
      <c r="F173" s="37">
        <v>30000</v>
      </c>
      <c r="G173" s="37" t="s">
        <v>628</v>
      </c>
      <c r="H173" s="37" t="s">
        <v>629</v>
      </c>
      <c r="I173" s="41" t="s">
        <v>264</v>
      </c>
    </row>
    <row r="174" s="11" customFormat="1" ht="57" customHeight="1" spans="1:9">
      <c r="A174" s="38">
        <v>131</v>
      </c>
      <c r="B174" s="41" t="s">
        <v>630</v>
      </c>
      <c r="C174" s="41" t="s">
        <v>631</v>
      </c>
      <c r="D174" s="41" t="s">
        <v>632</v>
      </c>
      <c r="E174" s="41">
        <v>300000</v>
      </c>
      <c r="F174" s="41">
        <v>20000</v>
      </c>
      <c r="G174" s="41" t="s">
        <v>633</v>
      </c>
      <c r="H174" s="41" t="s">
        <v>634</v>
      </c>
      <c r="I174" s="41" t="s">
        <v>264</v>
      </c>
    </row>
    <row r="175" s="9" customFormat="1" ht="63" customHeight="1" spans="1:9">
      <c r="A175" s="40">
        <v>132</v>
      </c>
      <c r="B175" s="41" t="s">
        <v>635</v>
      </c>
      <c r="C175" s="41" t="s">
        <v>636</v>
      </c>
      <c r="D175" s="41" t="s">
        <v>514</v>
      </c>
      <c r="E175" s="41">
        <v>261000</v>
      </c>
      <c r="F175" s="41">
        <v>50000</v>
      </c>
      <c r="G175" s="41" t="s">
        <v>637</v>
      </c>
      <c r="H175" s="41" t="s">
        <v>638</v>
      </c>
      <c r="I175" s="41" t="s">
        <v>59</v>
      </c>
    </row>
    <row r="176" s="7" customFormat="1" ht="69" customHeight="1" spans="1:9">
      <c r="A176" s="40">
        <v>133</v>
      </c>
      <c r="B176" s="37" t="s">
        <v>639</v>
      </c>
      <c r="C176" s="37" t="s">
        <v>640</v>
      </c>
      <c r="D176" s="37" t="s">
        <v>641</v>
      </c>
      <c r="E176" s="37">
        <v>150000</v>
      </c>
      <c r="F176" s="37">
        <v>20000</v>
      </c>
      <c r="G176" s="37" t="s">
        <v>642</v>
      </c>
      <c r="H176" s="37" t="s">
        <v>643</v>
      </c>
      <c r="I176" s="37" t="s">
        <v>205</v>
      </c>
    </row>
    <row r="177" s="7" customFormat="1" ht="48" customHeight="1" spans="1:9">
      <c r="A177" s="40">
        <v>134</v>
      </c>
      <c r="B177" s="37" t="s">
        <v>644</v>
      </c>
      <c r="C177" s="37" t="s">
        <v>645</v>
      </c>
      <c r="D177" s="37" t="s">
        <v>646</v>
      </c>
      <c r="E177" s="37">
        <v>154089</v>
      </c>
      <c r="F177" s="37">
        <v>50000</v>
      </c>
      <c r="G177" s="37" t="s">
        <v>647</v>
      </c>
      <c r="H177" s="37" t="s">
        <v>643</v>
      </c>
      <c r="I177" s="37" t="s">
        <v>205</v>
      </c>
    </row>
    <row r="178" s="10" customFormat="1" ht="21" customHeight="1" spans="1:9">
      <c r="A178" s="53" t="s">
        <v>206</v>
      </c>
      <c r="B178" s="54" t="s">
        <v>207</v>
      </c>
      <c r="C178" s="54">
        <v>1</v>
      </c>
      <c r="D178" s="54"/>
      <c r="E178" s="81">
        <f>SUM(E179)</f>
        <v>227700</v>
      </c>
      <c r="F178" s="81">
        <f>SUM(F179)</f>
        <v>35000</v>
      </c>
      <c r="G178" s="54"/>
      <c r="H178" s="54"/>
      <c r="I178" s="81"/>
    </row>
    <row r="179" s="3" customFormat="1" ht="73" customHeight="1" spans="1:9">
      <c r="A179" s="40">
        <v>135</v>
      </c>
      <c r="B179" s="41" t="s">
        <v>648</v>
      </c>
      <c r="C179" s="41" t="s">
        <v>649</v>
      </c>
      <c r="D179" s="41" t="s">
        <v>650</v>
      </c>
      <c r="E179" s="43">
        <v>227700</v>
      </c>
      <c r="F179" s="43">
        <v>35000</v>
      </c>
      <c r="G179" s="41" t="s">
        <v>651</v>
      </c>
      <c r="H179" s="41" t="s">
        <v>652</v>
      </c>
      <c r="I179" s="43" t="s">
        <v>270</v>
      </c>
    </row>
    <row r="180" s="10" customFormat="1" ht="26" customHeight="1" spans="1:9">
      <c r="A180" s="81" t="s">
        <v>653</v>
      </c>
      <c r="B180" s="54" t="s">
        <v>654</v>
      </c>
      <c r="C180" s="54">
        <v>13</v>
      </c>
      <c r="D180" s="54"/>
      <c r="E180" s="55">
        <f>SUM(E187,E181,E191,E196)</f>
        <v>970378</v>
      </c>
      <c r="F180" s="55">
        <f>SUM(F187,F181,F191,F196)</f>
        <v>183580</v>
      </c>
      <c r="G180" s="54"/>
      <c r="H180" s="54"/>
      <c r="I180" s="54"/>
    </row>
    <row r="181" s="17" customFormat="1" ht="25" customHeight="1" spans="1:9">
      <c r="A181" s="81" t="s">
        <v>16</v>
      </c>
      <c r="B181" s="87" t="s">
        <v>17</v>
      </c>
      <c r="C181" s="87">
        <v>5</v>
      </c>
      <c r="D181" s="87"/>
      <c r="E181" s="87">
        <f>SUM(E182:E186)</f>
        <v>106580</v>
      </c>
      <c r="F181" s="87">
        <f>SUM(F182:F186)</f>
        <v>72580</v>
      </c>
      <c r="G181" s="54"/>
      <c r="H181" s="103"/>
      <c r="I181" s="95"/>
    </row>
    <row r="182" s="4" customFormat="1" ht="61" customHeight="1" spans="1:9">
      <c r="A182" s="40">
        <v>136</v>
      </c>
      <c r="B182" s="51" t="s">
        <v>655</v>
      </c>
      <c r="C182" s="51" t="s">
        <v>656</v>
      </c>
      <c r="D182" s="51" t="s">
        <v>657</v>
      </c>
      <c r="E182" s="51">
        <v>30000</v>
      </c>
      <c r="F182" s="43">
        <v>15000</v>
      </c>
      <c r="G182" s="41" t="s">
        <v>21</v>
      </c>
      <c r="H182" s="41" t="s">
        <v>658</v>
      </c>
      <c r="I182" s="46" t="s">
        <v>31</v>
      </c>
    </row>
    <row r="183" s="11" customFormat="1" ht="51" customHeight="1" spans="1:210">
      <c r="A183" s="38">
        <v>137</v>
      </c>
      <c r="B183" s="41" t="s">
        <v>659</v>
      </c>
      <c r="C183" s="89" t="s">
        <v>660</v>
      </c>
      <c r="D183" s="67" t="s">
        <v>44</v>
      </c>
      <c r="E183" s="68">
        <v>9000</v>
      </c>
      <c r="F183" s="41">
        <v>3000</v>
      </c>
      <c r="G183" s="41" t="s">
        <v>21</v>
      </c>
      <c r="H183" s="51" t="s">
        <v>491</v>
      </c>
      <c r="I183" s="37" t="s">
        <v>59</v>
      </c>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row>
    <row r="184" s="7" customFormat="1" ht="47" customHeight="1" spans="1:9">
      <c r="A184" s="40">
        <v>138</v>
      </c>
      <c r="B184" s="37" t="s">
        <v>661</v>
      </c>
      <c r="C184" s="37" t="s">
        <v>662</v>
      </c>
      <c r="D184" s="37" t="s">
        <v>26</v>
      </c>
      <c r="E184" s="37">
        <v>10000</v>
      </c>
      <c r="F184" s="37">
        <v>8000</v>
      </c>
      <c r="G184" s="37" t="s">
        <v>21</v>
      </c>
      <c r="H184" s="37" t="s">
        <v>534</v>
      </c>
      <c r="I184" s="37" t="s">
        <v>205</v>
      </c>
    </row>
    <row r="185" s="9" customFormat="1" ht="51" customHeight="1" spans="1:9">
      <c r="A185" s="38">
        <v>139</v>
      </c>
      <c r="B185" s="41" t="s">
        <v>663</v>
      </c>
      <c r="C185" s="48" t="s">
        <v>664</v>
      </c>
      <c r="D185" s="41" t="s">
        <v>665</v>
      </c>
      <c r="E185" s="41">
        <v>11580</v>
      </c>
      <c r="F185" s="41">
        <v>11580</v>
      </c>
      <c r="G185" s="41" t="s">
        <v>21</v>
      </c>
      <c r="H185" s="41" t="s">
        <v>666</v>
      </c>
      <c r="I185" s="41" t="s">
        <v>77</v>
      </c>
    </row>
    <row r="186" s="3" customFormat="1" ht="57" customHeight="1" spans="1:9">
      <c r="A186" s="40">
        <v>140</v>
      </c>
      <c r="B186" s="41" t="s">
        <v>667</v>
      </c>
      <c r="C186" s="41" t="s">
        <v>668</v>
      </c>
      <c r="D186" s="72" t="s">
        <v>549</v>
      </c>
      <c r="E186" s="113">
        <v>46000</v>
      </c>
      <c r="F186" s="72">
        <v>35000</v>
      </c>
      <c r="G186" s="41" t="s">
        <v>21</v>
      </c>
      <c r="H186" s="41" t="s">
        <v>669</v>
      </c>
      <c r="I186" s="41" t="s">
        <v>669</v>
      </c>
    </row>
    <row r="187" s="10" customFormat="1" ht="26" customHeight="1" spans="1:9">
      <c r="A187" s="53" t="s">
        <v>78</v>
      </c>
      <c r="B187" s="54" t="s">
        <v>79</v>
      </c>
      <c r="C187" s="54">
        <v>3</v>
      </c>
      <c r="D187" s="54"/>
      <c r="E187" s="55">
        <f>SUM(E188:E190)</f>
        <v>698800</v>
      </c>
      <c r="F187" s="55">
        <f>SUM(F188:F190)</f>
        <v>75000</v>
      </c>
      <c r="G187" s="54"/>
      <c r="H187" s="54"/>
      <c r="I187" s="54"/>
    </row>
    <row r="188" s="3" customFormat="1" ht="72" customHeight="1" spans="1:9">
      <c r="A188" s="40">
        <v>141</v>
      </c>
      <c r="B188" s="41" t="s">
        <v>670</v>
      </c>
      <c r="C188" s="41" t="s">
        <v>671</v>
      </c>
      <c r="D188" s="42" t="s">
        <v>672</v>
      </c>
      <c r="E188" s="41">
        <v>100000</v>
      </c>
      <c r="F188" s="43">
        <v>30000</v>
      </c>
      <c r="G188" s="41" t="s">
        <v>673</v>
      </c>
      <c r="H188" s="41" t="s">
        <v>674</v>
      </c>
      <c r="I188" s="41" t="s">
        <v>23</v>
      </c>
    </row>
    <row r="189" s="7" customFormat="1" ht="53" customHeight="1" spans="1:9">
      <c r="A189" s="38">
        <v>142</v>
      </c>
      <c r="B189" s="41" t="s">
        <v>675</v>
      </c>
      <c r="C189" s="41" t="s">
        <v>676</v>
      </c>
      <c r="D189" s="41" t="s">
        <v>677</v>
      </c>
      <c r="E189" s="89">
        <v>100000</v>
      </c>
      <c r="F189" s="89">
        <v>30000</v>
      </c>
      <c r="G189" s="89" t="s">
        <v>678</v>
      </c>
      <c r="H189" s="51" t="s">
        <v>478</v>
      </c>
      <c r="I189" s="37" t="s">
        <v>59</v>
      </c>
    </row>
    <row r="190" s="7" customFormat="1" ht="42" customHeight="1" spans="1:9">
      <c r="A190" s="40">
        <v>143</v>
      </c>
      <c r="B190" s="41" t="s">
        <v>679</v>
      </c>
      <c r="C190" s="41" t="s">
        <v>680</v>
      </c>
      <c r="D190" s="41" t="s">
        <v>681</v>
      </c>
      <c r="E190" s="41">
        <v>498800</v>
      </c>
      <c r="F190" s="41">
        <v>15000</v>
      </c>
      <c r="G190" s="41" t="s">
        <v>682</v>
      </c>
      <c r="H190" s="41" t="s">
        <v>683</v>
      </c>
      <c r="I190" s="41" t="s">
        <v>684</v>
      </c>
    </row>
    <row r="191" s="3" customFormat="1" ht="24" customHeight="1" spans="1:9">
      <c r="A191" s="81" t="s">
        <v>206</v>
      </c>
      <c r="B191" s="54" t="s">
        <v>207</v>
      </c>
      <c r="C191" s="40">
        <v>4</v>
      </c>
      <c r="D191" s="43"/>
      <c r="E191" s="81">
        <f>SUM(E192:E195)</f>
        <v>126998</v>
      </c>
      <c r="F191" s="81">
        <f>SUM(F192:F195)</f>
        <v>35000</v>
      </c>
      <c r="G191" s="40"/>
      <c r="H191" s="40"/>
      <c r="I191" s="40"/>
    </row>
    <row r="192" s="9" customFormat="1" ht="55" customHeight="1" spans="1:9">
      <c r="A192" s="40">
        <v>144</v>
      </c>
      <c r="B192" s="41" t="s">
        <v>685</v>
      </c>
      <c r="C192" s="48" t="s">
        <v>686</v>
      </c>
      <c r="D192" s="41" t="s">
        <v>261</v>
      </c>
      <c r="E192" s="43">
        <v>10000</v>
      </c>
      <c r="F192" s="43">
        <v>5000</v>
      </c>
      <c r="G192" s="41" t="s">
        <v>687</v>
      </c>
      <c r="H192" s="41" t="s">
        <v>666</v>
      </c>
      <c r="I192" s="41" t="s">
        <v>77</v>
      </c>
    </row>
    <row r="193" s="7" customFormat="1" ht="60" customHeight="1" spans="1:9">
      <c r="A193" s="40">
        <v>145</v>
      </c>
      <c r="B193" s="41" t="s">
        <v>688</v>
      </c>
      <c r="C193" s="41" t="s">
        <v>689</v>
      </c>
      <c r="D193" s="41" t="s">
        <v>690</v>
      </c>
      <c r="E193" s="43">
        <v>7000</v>
      </c>
      <c r="F193" s="43">
        <v>2000</v>
      </c>
      <c r="G193" s="41" t="s">
        <v>691</v>
      </c>
      <c r="H193" s="41" t="s">
        <v>692</v>
      </c>
      <c r="I193" s="43" t="s">
        <v>270</v>
      </c>
    </row>
    <row r="194" s="3" customFormat="1" ht="49" customHeight="1" spans="1:9">
      <c r="A194" s="40">
        <v>146</v>
      </c>
      <c r="B194" s="41" t="s">
        <v>693</v>
      </c>
      <c r="C194" s="41" t="s">
        <v>694</v>
      </c>
      <c r="D194" s="41" t="s">
        <v>695</v>
      </c>
      <c r="E194" s="43">
        <v>9998</v>
      </c>
      <c r="F194" s="43">
        <v>3000</v>
      </c>
      <c r="G194" s="41" t="s">
        <v>696</v>
      </c>
      <c r="H194" s="41" t="s">
        <v>697</v>
      </c>
      <c r="I194" s="43" t="s">
        <v>270</v>
      </c>
    </row>
    <row r="195" s="12" customFormat="1" ht="54" customHeight="1" spans="1:9">
      <c r="A195" s="40">
        <v>147</v>
      </c>
      <c r="B195" s="41" t="s">
        <v>698</v>
      </c>
      <c r="C195" s="41" t="s">
        <v>699</v>
      </c>
      <c r="D195" s="41" t="s">
        <v>214</v>
      </c>
      <c r="E195" s="41">
        <v>100000</v>
      </c>
      <c r="F195" s="41">
        <v>25000</v>
      </c>
      <c r="G195" s="41" t="s">
        <v>700</v>
      </c>
      <c r="H195" s="41" t="s">
        <v>701</v>
      </c>
      <c r="I195" s="56" t="s">
        <v>51</v>
      </c>
    </row>
    <row r="196" s="20" customFormat="1" ht="24" customHeight="1" spans="1:9">
      <c r="A196" s="53" t="s">
        <v>523</v>
      </c>
      <c r="B196" s="54" t="s">
        <v>524</v>
      </c>
      <c r="C196" s="54">
        <v>1</v>
      </c>
      <c r="D196" s="54"/>
      <c r="E196" s="54">
        <f>SUM(E197)</f>
        <v>38000</v>
      </c>
      <c r="F196" s="54">
        <f>SUM(F197)</f>
        <v>1000</v>
      </c>
      <c r="G196" s="54"/>
      <c r="H196" s="54"/>
      <c r="I196" s="35"/>
    </row>
    <row r="197" s="7" customFormat="1" ht="53" customHeight="1" spans="1:9">
      <c r="A197" s="40">
        <v>148</v>
      </c>
      <c r="B197" s="41" t="s">
        <v>702</v>
      </c>
      <c r="C197" s="41" t="s">
        <v>703</v>
      </c>
      <c r="D197" s="41" t="s">
        <v>704</v>
      </c>
      <c r="E197" s="41">
        <v>38000</v>
      </c>
      <c r="F197" s="41">
        <v>1000</v>
      </c>
      <c r="G197" s="41" t="s">
        <v>705</v>
      </c>
      <c r="H197" s="41" t="s">
        <v>706</v>
      </c>
      <c r="I197" s="41" t="s">
        <v>707</v>
      </c>
    </row>
    <row r="198" s="17" customFormat="1" ht="24" customHeight="1" spans="1:9">
      <c r="A198" s="81" t="s">
        <v>708</v>
      </c>
      <c r="B198" s="87" t="s">
        <v>709</v>
      </c>
      <c r="C198" s="87">
        <v>10</v>
      </c>
      <c r="D198" s="87"/>
      <c r="E198" s="87">
        <f>SUM(E199)</f>
        <v>280888</v>
      </c>
      <c r="F198" s="87">
        <f>SUM(F199)</f>
        <v>117442</v>
      </c>
      <c r="G198" s="54"/>
      <c r="H198" s="103"/>
      <c r="I198" s="95"/>
    </row>
    <row r="199" s="17" customFormat="1" ht="24" customHeight="1" spans="1:9">
      <c r="A199" s="81"/>
      <c r="B199" s="87" t="s">
        <v>710</v>
      </c>
      <c r="C199" s="87">
        <v>10</v>
      </c>
      <c r="D199" s="87"/>
      <c r="E199" s="87">
        <f>SUM(E200,E207,E210)</f>
        <v>280888</v>
      </c>
      <c r="F199" s="87">
        <f>SUM(F200,F207,F210)</f>
        <v>117442</v>
      </c>
      <c r="G199" s="54"/>
      <c r="H199" s="103"/>
      <c r="I199" s="95"/>
    </row>
    <row r="200" s="17" customFormat="1" ht="24" customHeight="1" spans="1:9">
      <c r="A200" s="53" t="s">
        <v>16</v>
      </c>
      <c r="B200" s="87" t="s">
        <v>17</v>
      </c>
      <c r="C200" s="87">
        <v>6</v>
      </c>
      <c r="D200" s="87"/>
      <c r="E200" s="87">
        <f>SUM(E201:E206)</f>
        <v>141088</v>
      </c>
      <c r="F200" s="87">
        <f>SUM(F201:F206)</f>
        <v>59588</v>
      </c>
      <c r="G200" s="54"/>
      <c r="H200" s="103"/>
      <c r="I200" s="95"/>
    </row>
    <row r="201" s="4" customFormat="1" ht="42" customHeight="1" spans="1:9">
      <c r="A201" s="40">
        <v>149</v>
      </c>
      <c r="B201" s="51" t="s">
        <v>711</v>
      </c>
      <c r="C201" s="51" t="s">
        <v>712</v>
      </c>
      <c r="D201" s="51" t="s">
        <v>713</v>
      </c>
      <c r="E201" s="110">
        <v>67824</v>
      </c>
      <c r="F201" s="43">
        <v>12824</v>
      </c>
      <c r="G201" s="41" t="s">
        <v>21</v>
      </c>
      <c r="H201" s="41" t="s">
        <v>714</v>
      </c>
      <c r="I201" s="46" t="s">
        <v>31</v>
      </c>
    </row>
    <row r="202" s="4" customFormat="1" ht="66" customHeight="1" spans="1:9">
      <c r="A202" s="107">
        <v>150</v>
      </c>
      <c r="B202" s="45" t="s">
        <v>715</v>
      </c>
      <c r="C202" s="45" t="s">
        <v>716</v>
      </c>
      <c r="D202" s="45" t="s">
        <v>717</v>
      </c>
      <c r="E202" s="45">
        <v>13000</v>
      </c>
      <c r="F202" s="49">
        <v>7000</v>
      </c>
      <c r="G202" s="46" t="s">
        <v>21</v>
      </c>
      <c r="H202" s="46" t="s">
        <v>718</v>
      </c>
      <c r="I202" s="46" t="s">
        <v>31</v>
      </c>
    </row>
    <row r="203" s="9" customFormat="1" ht="72" customHeight="1" spans="1:9">
      <c r="A203" s="40">
        <v>151</v>
      </c>
      <c r="B203" s="41" t="s">
        <v>719</v>
      </c>
      <c r="C203" s="41" t="s">
        <v>720</v>
      </c>
      <c r="D203" s="51" t="s">
        <v>721</v>
      </c>
      <c r="E203" s="43">
        <v>11000</v>
      </c>
      <c r="F203" s="43">
        <v>6500</v>
      </c>
      <c r="G203" s="41" t="s">
        <v>21</v>
      </c>
      <c r="H203" s="37" t="s">
        <v>99</v>
      </c>
      <c r="I203" s="41" t="s">
        <v>100</v>
      </c>
    </row>
    <row r="204" s="6" customFormat="1" ht="62" customHeight="1" spans="1:9">
      <c r="A204" s="107">
        <v>152</v>
      </c>
      <c r="B204" s="48" t="s">
        <v>722</v>
      </c>
      <c r="C204" s="48" t="s">
        <v>723</v>
      </c>
      <c r="D204" s="41" t="s">
        <v>724</v>
      </c>
      <c r="E204" s="41">
        <v>8753</v>
      </c>
      <c r="F204" s="41">
        <v>6753</v>
      </c>
      <c r="G204" s="41" t="s">
        <v>21</v>
      </c>
      <c r="H204" s="41" t="s">
        <v>725</v>
      </c>
      <c r="I204" s="41" t="s">
        <v>41</v>
      </c>
    </row>
    <row r="205" s="6" customFormat="1" ht="90" customHeight="1" spans="1:9">
      <c r="A205" s="40">
        <v>153</v>
      </c>
      <c r="B205" s="48" t="s">
        <v>726</v>
      </c>
      <c r="C205" s="48" t="s">
        <v>727</v>
      </c>
      <c r="D205" s="41" t="s">
        <v>724</v>
      </c>
      <c r="E205" s="41">
        <v>8342</v>
      </c>
      <c r="F205" s="41">
        <v>6342</v>
      </c>
      <c r="G205" s="41" t="s">
        <v>21</v>
      </c>
      <c r="H205" s="41" t="s">
        <v>725</v>
      </c>
      <c r="I205" s="41" t="s">
        <v>41</v>
      </c>
    </row>
    <row r="206" s="7" customFormat="1" ht="39" customHeight="1" spans="1:9">
      <c r="A206" s="107">
        <v>154</v>
      </c>
      <c r="B206" s="37" t="s">
        <v>728</v>
      </c>
      <c r="C206" s="37" t="s">
        <v>729</v>
      </c>
      <c r="D206" s="37" t="s">
        <v>44</v>
      </c>
      <c r="E206" s="37">
        <v>32169</v>
      </c>
      <c r="F206" s="37">
        <v>20169</v>
      </c>
      <c r="G206" s="37" t="s">
        <v>21</v>
      </c>
      <c r="H206" s="37" t="s">
        <v>730</v>
      </c>
      <c r="I206" s="37" t="s">
        <v>205</v>
      </c>
    </row>
    <row r="207" s="14" customFormat="1" ht="27" customHeight="1" spans="1:9">
      <c r="A207" s="114" t="s">
        <v>78</v>
      </c>
      <c r="B207" s="115" t="s">
        <v>79</v>
      </c>
      <c r="C207" s="116">
        <v>2</v>
      </c>
      <c r="D207" s="117"/>
      <c r="E207" s="90">
        <f>SUM(E208:E209)</f>
        <v>64800</v>
      </c>
      <c r="F207" s="90">
        <f>SUM(F208:F209)</f>
        <v>29000</v>
      </c>
      <c r="G207" s="118"/>
      <c r="H207" s="118"/>
      <c r="I207" s="124"/>
    </row>
    <row r="208" s="7" customFormat="1" ht="60" customHeight="1" spans="1:9">
      <c r="A208" s="119">
        <v>155</v>
      </c>
      <c r="B208" s="63" t="s">
        <v>731</v>
      </c>
      <c r="C208" s="63" t="s">
        <v>732</v>
      </c>
      <c r="D208" s="45" t="s">
        <v>179</v>
      </c>
      <c r="E208" s="64">
        <v>39800</v>
      </c>
      <c r="F208" s="45">
        <v>11000</v>
      </c>
      <c r="G208" s="45" t="s">
        <v>733</v>
      </c>
      <c r="H208" s="109" t="s">
        <v>734</v>
      </c>
      <c r="I208" s="43" t="s">
        <v>46</v>
      </c>
    </row>
    <row r="209" s="7" customFormat="1" ht="48" customHeight="1" spans="1:9">
      <c r="A209" s="38">
        <v>156</v>
      </c>
      <c r="B209" s="120" t="s">
        <v>735</v>
      </c>
      <c r="C209" s="120" t="s">
        <v>736</v>
      </c>
      <c r="D209" s="37" t="s">
        <v>737</v>
      </c>
      <c r="E209" s="37">
        <v>25000</v>
      </c>
      <c r="F209" s="37">
        <v>18000</v>
      </c>
      <c r="G209" s="37" t="s">
        <v>738</v>
      </c>
      <c r="H209" s="37" t="s">
        <v>739</v>
      </c>
      <c r="I209" s="37" t="s">
        <v>205</v>
      </c>
    </row>
    <row r="210" s="21" customFormat="1" ht="18" customHeight="1" spans="1:9">
      <c r="A210" s="81" t="s">
        <v>206</v>
      </c>
      <c r="B210" s="54" t="s">
        <v>207</v>
      </c>
      <c r="C210" s="54">
        <v>2</v>
      </c>
      <c r="D210" s="87"/>
      <c r="E210" s="87">
        <f>SUM(E211:E212)</f>
        <v>75000</v>
      </c>
      <c r="F210" s="87">
        <f>SUM(F211:F212)</f>
        <v>28854</v>
      </c>
      <c r="G210" s="87"/>
      <c r="H210" s="87"/>
      <c r="I210" s="54"/>
    </row>
    <row r="211" s="6" customFormat="1" ht="54" customHeight="1" spans="1:9">
      <c r="A211" s="43">
        <v>157</v>
      </c>
      <c r="B211" s="48" t="s">
        <v>740</v>
      </c>
      <c r="C211" s="48" t="s">
        <v>741</v>
      </c>
      <c r="D211" s="121" t="s">
        <v>742</v>
      </c>
      <c r="E211" s="43">
        <v>12000</v>
      </c>
      <c r="F211" s="43">
        <v>6000</v>
      </c>
      <c r="G211" s="41" t="s">
        <v>743</v>
      </c>
      <c r="H211" s="41" t="s">
        <v>744</v>
      </c>
      <c r="I211" s="41" t="s">
        <v>100</v>
      </c>
    </row>
    <row r="212" s="5" customFormat="1" ht="72" customHeight="1" spans="1:9">
      <c r="A212" s="38">
        <v>158</v>
      </c>
      <c r="B212" s="122" t="s">
        <v>745</v>
      </c>
      <c r="C212" s="122" t="s">
        <v>746</v>
      </c>
      <c r="D212" s="47" t="s">
        <v>239</v>
      </c>
      <c r="E212" s="41">
        <v>63000</v>
      </c>
      <c r="F212" s="41">
        <v>22854</v>
      </c>
      <c r="G212" s="47" t="s">
        <v>747</v>
      </c>
      <c r="H212" s="47" t="s">
        <v>748</v>
      </c>
      <c r="I212" s="37" t="s">
        <v>36</v>
      </c>
    </row>
    <row r="213" s="22" customFormat="1" ht="12" spans="1:9">
      <c r="A213" s="55"/>
      <c r="B213" s="55" t="s">
        <v>17</v>
      </c>
      <c r="C213" s="55">
        <f>C8+C81+C111+C123+C130+C143+C150+C161+C181+C200</f>
        <v>47</v>
      </c>
      <c r="D213" s="55"/>
      <c r="E213" s="55">
        <f>E8+E81+E111+E123+E130+E143+E150+E161+E181+E200</f>
        <v>2070926</v>
      </c>
      <c r="F213" s="55">
        <f>F8+F81+F111+F123+F130+F143+F150+F161+F181+F200</f>
        <v>649959</v>
      </c>
      <c r="G213" s="55"/>
      <c r="H213" s="55"/>
      <c r="I213" s="55"/>
    </row>
    <row r="214" s="22" customFormat="1" ht="12" spans="1:9">
      <c r="A214" s="55"/>
      <c r="B214" s="55" t="s">
        <v>79</v>
      </c>
      <c r="C214" s="55">
        <f>C22+C86+C104+C113+C119+C134+C158+C165+C187+C207</f>
        <v>57</v>
      </c>
      <c r="D214" s="55"/>
      <c r="E214" s="55">
        <f>E22+E86+E104+E113+E119+E134+E158+E165+E187+E207</f>
        <v>5741076</v>
      </c>
      <c r="F214" s="55">
        <f>F22+F86+F104+F113+F119+F134+F158+F165+F187+F207</f>
        <v>1350570</v>
      </c>
      <c r="G214" s="55"/>
      <c r="H214" s="55"/>
      <c r="I214" s="55"/>
    </row>
    <row r="215" s="22" customFormat="1" ht="12" spans="1:9">
      <c r="A215" s="55"/>
      <c r="B215" s="55" t="s">
        <v>207</v>
      </c>
      <c r="C215" s="55">
        <f>C48+C95+C107+C115++C127+C137+C146+C178+C191+C210</f>
        <v>52</v>
      </c>
      <c r="D215" s="55"/>
      <c r="E215" s="55">
        <f>E48+E95+E107+E115++E127+E137+E146+E178+E191+E210</f>
        <v>2428710</v>
      </c>
      <c r="F215" s="55">
        <f>F48+F95+F107+F115++F127+F137+F146+F178+F191+F210</f>
        <v>763415</v>
      </c>
      <c r="G215" s="55"/>
      <c r="H215" s="55"/>
      <c r="I215" s="55"/>
    </row>
    <row r="216" s="23" customFormat="1" ht="12" spans="1:9">
      <c r="A216" s="123"/>
      <c r="B216" s="123" t="s">
        <v>524</v>
      </c>
      <c r="C216" s="123">
        <f>C196+C140</f>
        <v>2</v>
      </c>
      <c r="D216" s="123"/>
      <c r="E216" s="123">
        <f>E196+E140</f>
        <v>1238000</v>
      </c>
      <c r="F216" s="123">
        <f>F196+F140</f>
        <v>1000</v>
      </c>
      <c r="G216" s="123"/>
      <c r="H216" s="123"/>
      <c r="I216" s="123"/>
    </row>
  </sheetData>
  <mergeCells count="41">
    <mergeCell ref="A1:I1"/>
    <mergeCell ref="A2:C2"/>
    <mergeCell ref="H2:I2"/>
    <mergeCell ref="F3:G3"/>
    <mergeCell ref="P99:T99"/>
    <mergeCell ref="V99:W99"/>
    <mergeCell ref="AA99:AD99"/>
    <mergeCell ref="AH99:AL99"/>
    <mergeCell ref="AT99:AX99"/>
    <mergeCell ref="AZ99:BA99"/>
    <mergeCell ref="BE99:BH99"/>
    <mergeCell ref="BL99:BP99"/>
    <mergeCell ref="BX99:CB99"/>
    <mergeCell ref="CD99:CE99"/>
    <mergeCell ref="CI99:CL99"/>
    <mergeCell ref="CP99:CT99"/>
    <mergeCell ref="DB99:DF99"/>
    <mergeCell ref="DH99:DI99"/>
    <mergeCell ref="DM99:DP99"/>
    <mergeCell ref="DT99:DX99"/>
    <mergeCell ref="EF99:EJ99"/>
    <mergeCell ref="EL99:EM99"/>
    <mergeCell ref="EQ99:ET99"/>
    <mergeCell ref="EX99:FB99"/>
    <mergeCell ref="FJ99:FN99"/>
    <mergeCell ref="FP99:FQ99"/>
    <mergeCell ref="FU99:FX99"/>
    <mergeCell ref="GB99:GF99"/>
    <mergeCell ref="GN99:GR99"/>
    <mergeCell ref="GT99:GU99"/>
    <mergeCell ref="GY99:HB99"/>
    <mergeCell ref="HF99:HJ99"/>
    <mergeCell ref="HR99:HV99"/>
    <mergeCell ref="HX99:HY99"/>
    <mergeCell ref="A3:A4"/>
    <mergeCell ref="B3:B4"/>
    <mergeCell ref="C3:C4"/>
    <mergeCell ref="D3:D4"/>
    <mergeCell ref="E3:E4"/>
    <mergeCell ref="H3:H4"/>
    <mergeCell ref="I3:I4"/>
  </mergeCells>
  <pageMargins left="0.393055555555556" right="0.393055555555556" top="0.393055555555556" bottom="0.393055555555556" header="0.196527777777778" footer="0.196527777777778"/>
  <pageSetup paperSize="9" fitToWidth="0" fitToHeight="0" pageOrder="overThenDown" orientation="landscape"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2020-11-16T03:54:00Z</dcterms:created>
  <dcterms:modified xsi:type="dcterms:W3CDTF">2021-02-25T09:31:23Z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